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5F1D00E1-8533-42D1-BEE6-2AA2692CD0C1}" xr6:coauthVersionLast="47" xr6:coauthVersionMax="47" xr10:uidLastSave="{00000000-0000-0000-0000-000000000000}"/>
  <bookViews>
    <workbookView xWindow="-72" yWindow="180" windowWidth="22932" windowHeight="116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63" i="1" a="1"/>
  <c r="N66" i="6" a="1"/>
  <c r="N146" i="6" a="1"/>
  <c r="N178" i="6" a="1"/>
  <c r="N133" i="1" a="1"/>
  <c r="N82" i="6" a="1"/>
  <c r="N112" i="1" a="1"/>
  <c r="N214" i="6" a="1"/>
  <c r="N77" i="6" a="1"/>
  <c r="N151" i="6" a="1"/>
  <c r="N50" i="6" a="1"/>
  <c r="N139" i="6" a="1"/>
  <c r="N27" i="1" a="1"/>
  <c r="N159" i="6" a="1"/>
  <c r="N107" i="6" a="1"/>
  <c r="N128" i="1" a="1"/>
  <c r="N91" i="1" a="1"/>
  <c r="N45" i="1" a="1"/>
  <c r="N70" i="1" a="1"/>
  <c r="N179" i="1" a="1"/>
  <c r="N11" i="1" a="1"/>
  <c r="N98" i="6" a="1"/>
  <c r="N125" i="6" a="1"/>
  <c r="N104" i="6" a="1"/>
  <c r="N180" i="1" a="1"/>
  <c r="N32" i="1" a="1"/>
  <c r="N9" i="6" a="1"/>
  <c r="N134" i="1" a="1"/>
  <c r="N178" i="1" a="1"/>
  <c r="N104" i="1" a="1"/>
  <c r="N188" i="6" a="1"/>
  <c r="N153" i="6" a="1"/>
  <c r="N27" i="6" a="1"/>
  <c r="N7" i="1" a="1"/>
  <c r="N18" i="1" a="1"/>
  <c r="N89" i="6" a="1"/>
  <c r="N64" i="6" a="1"/>
  <c r="N95" i="1" a="1"/>
  <c r="N51" i="6" a="1"/>
  <c r="N151" i="1" a="1"/>
  <c r="N165" i="6" a="1"/>
  <c r="N62" i="1" a="1"/>
  <c r="N210" i="6" a="1"/>
  <c r="N48" i="1" a="1"/>
  <c r="N111" i="1" a="1"/>
  <c r="N16" i="1" a="1"/>
  <c r="N52" i="1" a="1"/>
  <c r="N119" i="1" a="1"/>
  <c r="N160" i="1" a="1"/>
  <c r="N190" i="6" a="1"/>
  <c r="N161" i="6" a="1"/>
  <c r="N25" i="6" a="1"/>
  <c r="N56" i="1" a="1"/>
  <c r="N131" i="1" a="1"/>
  <c r="N163" i="1" a="1"/>
  <c r="N101" i="6" a="1"/>
  <c r="N97" i="1" a="1"/>
  <c r="N49" i="6" a="1"/>
  <c r="N37" i="1" a="1"/>
  <c r="N8" i="1" a="1"/>
  <c r="N98" i="1" a="1"/>
  <c r="N186" i="6" a="1"/>
  <c r="N138" i="6" a="1"/>
  <c r="N201" i="6" a="1"/>
  <c r="N70" i="6" a="1"/>
  <c r="N75" i="6" a="1"/>
  <c r="N126" i="6" a="1"/>
  <c r="N124" i="1" a="1"/>
  <c r="N119" i="6"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57" i="6" a="1"/>
  <c r="N150" i="6" a="1"/>
  <c r="N54" i="6" a="1"/>
  <c r="N144" i="1" a="1"/>
  <c r="N129" i="6" a="1"/>
  <c r="N194" i="6" a="1"/>
  <c r="N33" i="6" a="1"/>
  <c r="N132" i="6" a="1"/>
  <c r="N182" i="6" a="1"/>
  <c r="N44" i="6" a="1"/>
  <c r="N128" i="6" a="1"/>
  <c r="N87" i="6" a="1"/>
  <c r="N72" i="1" a="1"/>
  <c r="N37" i="6" a="1"/>
  <c r="N74" i="6" a="1"/>
  <c r="N175" i="1" a="1"/>
  <c r="N191" i="6" a="1"/>
  <c r="N142" i="6" a="1"/>
  <c r="N43" i="6" a="1"/>
  <c r="N157" i="1" a="1"/>
  <c r="N137" i="6" a="1"/>
  <c r="N84" i="1" a="1"/>
  <c r="N78" i="6" a="1"/>
  <c r="N42" i="6" a="1"/>
  <c r="N12" i="1" a="1"/>
  <c r="N124" i="6" a="1"/>
  <c r="N185" i="6" a="1"/>
  <c r="N56" i="6" a="1"/>
  <c r="N200" i="6" a="1"/>
  <c r="N126" i="1" a="1"/>
  <c r="N61" i="6" a="1"/>
  <c r="N177" i="1" a="1"/>
  <c r="N117" i="6" a="1"/>
  <c r="N137" i="1" a="1"/>
  <c r="N155" i="1" a="1"/>
  <c r="N20" i="1" a="1"/>
  <c r="N51" i="1" a="1"/>
  <c r="N41" i="6" a="1"/>
  <c r="N133" i="6" a="1"/>
  <c r="N58" i="6" a="1"/>
  <c r="N109" i="1" a="1"/>
  <c r="N142" i="1" a="1"/>
  <c r="N19" i="1" a="1"/>
  <c r="N175" i="6" a="1"/>
  <c r="N213" i="6" a="1"/>
  <c r="N207" i="6" a="1"/>
  <c r="N65" i="1" a="1"/>
  <c r="N23" i="1" a="1"/>
  <c r="N154" i="1" a="1"/>
  <c r="N13" i="1" a="1"/>
  <c r="N107" i="1" a="1"/>
  <c r="N42" i="1" a="1"/>
  <c r="N159" i="1" a="1"/>
  <c r="N187" i="6" a="1"/>
  <c r="N16" i="6" a="1"/>
  <c r="N198" i="6" a="1"/>
  <c r="N110" i="1" a="1"/>
  <c r="N67" i="6" a="1"/>
  <c r="N208" i="6" a="1"/>
  <c r="N81" i="6" a="1"/>
  <c r="N17" i="6" a="1"/>
  <c r="N111" i="6" a="1"/>
  <c r="N140" i="6" a="1"/>
  <c r="N91" i="6" a="1"/>
  <c r="N116" i="1" a="1"/>
  <c r="N143" i="6" a="1"/>
  <c r="N53" i="1" a="1"/>
  <c r="N158" i="1" a="1"/>
  <c r="N88" i="1" a="1"/>
  <c r="N57" i="1" a="1"/>
  <c r="N82" i="1" a="1"/>
  <c r="N148" i="1" a="1"/>
  <c r="N26" i="6" a="1"/>
  <c r="N145" i="6" a="1"/>
  <c r="N103" i="6" a="1"/>
  <c r="N61" i="1" a="1"/>
  <c r="N86" i="1" a="1"/>
  <c r="N195" i="6" a="1"/>
  <c r="N179" i="6" a="1"/>
  <c r="N143" i="1" a="1"/>
  <c r="N30" i="6" a="1"/>
  <c r="N30" i="1" a="1"/>
  <c r="N92" i="6" a="1"/>
  <c r="N127" i="1" a="1"/>
  <c r="N22" i="6" a="1"/>
  <c r="N148" i="6" a="1"/>
  <c r="N36" i="6" a="1"/>
  <c r="N152" i="6" a="1"/>
  <c r="N20" i="6" a="1"/>
  <c r="N174" i="1" a="1"/>
  <c r="N115" i="1" a="1"/>
  <c r="N108" i="1" a="1"/>
  <c r="N105" i="6" a="1"/>
  <c r="N15" i="1" a="1"/>
  <c r="N166" i="6" a="1"/>
  <c r="N113" i="1" a="1"/>
  <c r="N94" i="6" a="1"/>
  <c r="N130" i="6" a="1"/>
  <c r="N154" i="6" a="1"/>
  <c r="N48" i="6" a="1"/>
  <c r="N149" i="1" a="1"/>
  <c r="N83" i="1" a="1"/>
  <c r="N97" i="6" a="1"/>
  <c r="N122" i="6" a="1"/>
  <c r="N135" i="6" a="1"/>
  <c r="N80" i="1" a="1"/>
  <c r="N29" i="6" a="1"/>
  <c r="N169" i="1" a="1"/>
  <c r="N136" i="6" a="1"/>
  <c r="N132" i="1" a="1"/>
  <c r="N138" i="1" a="1"/>
  <c r="N17" i="1" a="1"/>
  <c r="N41" i="1" a="1"/>
  <c r="N47" i="1" a="1"/>
  <c r="N140" i="1" a="1"/>
  <c r="N62" i="6" a="1"/>
  <c r="N63" i="6" a="1"/>
  <c r="N21" i="1" a="1"/>
  <c r="N103" i="1" a="1"/>
  <c r="N168" i="6" a="1"/>
  <c r="N66" i="1" a="1"/>
  <c r="N147" i="1" a="1"/>
  <c r="N33" i="1" a="1"/>
  <c r="N100" i="6" a="1"/>
  <c r="N162" i="1" a="1"/>
  <c r="N141" i="1" a="1"/>
  <c r="N55" i="1" a="1"/>
  <c r="N10" i="1" a="1"/>
  <c r="N167" i="6" a="1"/>
  <c r="N147" i="6" a="1"/>
  <c r="N8" i="6" a="1"/>
  <c r="N129" i="1" a="1"/>
  <c r="N72" i="6" a="1"/>
  <c r="N130" i="1" a="1"/>
  <c r="N24" i="1" a="1"/>
  <c r="N49" i="1" a="1"/>
  <c r="N74" i="1" a="1"/>
  <c r="N92" i="1" a="1"/>
  <c r="N13" i="6" a="1"/>
  <c r="N181" i="6" a="1"/>
  <c r="N71" i="6" a="1"/>
  <c r="N75" i="1" a="1"/>
  <c r="N11" i="6" a="1"/>
  <c r="N115" i="6" a="1"/>
  <c r="N60" i="6" a="1"/>
  <c r="N199" i="6" a="1"/>
  <c r="N123" i="6" a="1"/>
  <c r="N144" i="6" a="1"/>
  <c r="N26" i="1" a="1"/>
  <c r="N206" i="6" a="1"/>
  <c r="N106" i="6" a="1"/>
  <c r="N85" i="1" a="1"/>
  <c r="N100" i="1" a="1"/>
  <c r="N85" i="6" a="1"/>
  <c r="N89" i="1" a="1"/>
  <c r="N114" i="1" a="1"/>
  <c r="N59" i="6" a="1"/>
  <c r="N90" i="6" a="1"/>
  <c r="N118" i="6" a="1"/>
  <c r="N108" i="6" a="1"/>
  <c r="N93" i="1" a="1"/>
  <c r="N118" i="1" a="1"/>
  <c r="N211" i="6" a="1"/>
  <c r="N164" i="6" a="1"/>
  <c r="N122" i="1" a="1"/>
  <c r="N112" i="6" a="1"/>
  <c r="N94" i="1" a="1"/>
  <c r="N73" i="6" a="1"/>
  <c r="N168" i="1" a="1"/>
  <c r="N177" i="6" a="1"/>
  <c r="N183" i="6" a="1"/>
  <c r="N158" i="6" a="1"/>
  <c r="N163" i="6" a="1"/>
  <c r="N58" i="1" a="1"/>
  <c r="N105" i="1" a="1"/>
  <c r="N150" i="1" a="1"/>
  <c r="N204" i="6" a="1"/>
  <c r="N24" i="6" a="1"/>
  <c r="N65" i="6" a="1"/>
  <c r="N22" i="1" a="1"/>
  <c r="N59" i="1" a="1"/>
  <c r="N69" i="1" a="1"/>
  <c r="N114" i="6" a="1"/>
  <c r="N131" i="6" a="1"/>
  <c r="N23" i="6" a="1"/>
  <c r="N153" i="1" a="1"/>
  <c r="N53" i="6" a="1"/>
  <c r="N71" i="1" a="1"/>
  <c r="N28" i="6" a="1"/>
  <c r="N46" i="6" a="1"/>
  <c r="N172" i="6" a="1"/>
  <c r="N69" i="6" a="1"/>
  <c r="N95" i="6" a="1"/>
  <c r="N38" i="1" a="1"/>
  <c r="N120" i="1" a="1"/>
  <c r="N34" i="1" a="1"/>
  <c r="N171" i="6" a="1"/>
  <c r="N12" i="6" a="1"/>
  <c r="N34" i="6" a="1"/>
  <c r="N67" i="1" a="1"/>
  <c r="N80" i="6" a="1"/>
  <c r="N52" i="6" a="1"/>
  <c r="N173" i="1" a="1"/>
  <c r="N64" i="1" a="1"/>
  <c r="N176" i="6" a="1"/>
  <c r="N184" i="6" a="1"/>
  <c r="N162" i="6" a="1"/>
  <c r="N180" i="6" a="1"/>
  <c r="N146" i="1" a="1"/>
  <c r="N155" i="6" a="1"/>
  <c r="N76" i="1" a="1"/>
  <c r="N36" i="1" a="1"/>
  <c r="N81" i="1" a="1"/>
  <c r="N106" i="1" a="1"/>
  <c r="N21" i="6" a="1"/>
  <c r="N93" i="6" a="1"/>
  <c r="N149" i="6" a="1"/>
  <c r="N76" i="6" a="1"/>
  <c r="N136" i="1" a="1"/>
  <c r="N189" i="6" a="1"/>
  <c r="N209" i="6" a="1"/>
  <c r="N9" i="1" a="1"/>
  <c r="N38" i="6" a="1"/>
  <c r="N60" i="1" a="1"/>
  <c r="N156" i="6" a="1"/>
  <c r="N35" i="1" a="1"/>
  <c r="N39" i="6" a="1"/>
  <c r="N79" i="6" a="1"/>
  <c r="N117" i="1" a="1"/>
  <c r="N172" i="1" a="1"/>
  <c r="N102" i="6" a="1"/>
  <c r="N121" i="1" a="1"/>
  <c r="N166" i="1" a="1"/>
  <c r="N14" i="6" a="1"/>
  <c r="N47" i="6" a="1"/>
  <c r="N169" i="6" a="1"/>
  <c r="N19" i="6" a="1"/>
  <c r="N125" i="1" a="1"/>
  <c r="N18" i="6" a="1"/>
  <c r="N152" i="1" a="1"/>
  <c r="N55" i="6" a="1"/>
  <c r="N202" i="6" a="1"/>
  <c r="N145" i="1" a="1"/>
  <c r="N40" i="6" a="1"/>
  <c r="N35" i="6" a="1"/>
  <c r="N90" i="1" a="1"/>
  <c r="N181" i="1" a="1"/>
  <c r="N73" i="1" a="1"/>
  <c r="N68" i="6" a="1"/>
  <c r="N121" i="6" a="1"/>
  <c r="N171" i="1" a="1"/>
  <c r="N96" i="1" a="1"/>
  <c r="N167" i="1" a="1"/>
  <c r="N32" i="6" a="1"/>
  <c r="N88" i="6" a="1"/>
  <c r="N68" i="1" a="1"/>
  <c r="N196" i="6" a="1"/>
  <c r="N43" i="1" a="1"/>
  <c r="N96" i="6" a="1"/>
  <c r="N170" i="1" a="1"/>
  <c r="N170" i="1" l="1"/>
  <c r="N96" i="6"/>
  <c r="N43" i="1"/>
  <c r="N196" i="6"/>
  <c r="N68" i="1"/>
  <c r="N88" i="6"/>
  <c r="N32" i="6"/>
  <c r="N167" i="1"/>
  <c r="N96" i="1"/>
  <c r="N171" i="1"/>
  <c r="N121" i="6"/>
  <c r="N68" i="6"/>
  <c r="N73" i="1"/>
  <c r="N181" i="1"/>
  <c r="N90" i="1"/>
  <c r="N35" i="6"/>
  <c r="N40" i="6"/>
  <c r="N145" i="1"/>
  <c r="N202" i="6"/>
  <c r="N55" i="6"/>
  <c r="N152" i="1"/>
  <c r="N18" i="6"/>
  <c r="N125" i="1"/>
  <c r="N19" i="6"/>
  <c r="N169" i="6"/>
  <c r="N47" i="6"/>
  <c r="N14" i="6"/>
  <c r="N166" i="1"/>
  <c r="N121" i="1"/>
  <c r="N102" i="6"/>
  <c r="N172" i="1"/>
  <c r="N117" i="1"/>
  <c r="N79" i="6"/>
  <c r="N39" i="6"/>
  <c r="N35" i="1"/>
  <c r="N156" i="6"/>
  <c r="N60" i="1"/>
  <c r="N38" i="6"/>
  <c r="N9" i="1"/>
  <c r="N209" i="6"/>
  <c r="N189" i="6"/>
  <c r="N136" i="1"/>
  <c r="N76" i="6"/>
  <c r="N149" i="6"/>
  <c r="N93" i="6"/>
  <c r="N21" i="6"/>
  <c r="N106" i="1"/>
  <c r="N81" i="1"/>
  <c r="N36" i="1"/>
  <c r="N76" i="1"/>
  <c r="N155" i="6"/>
  <c r="N146" i="1"/>
  <c r="N180" i="6"/>
  <c r="N162" i="6"/>
  <c r="N184" i="6"/>
  <c r="N176" i="6"/>
  <c r="N64" i="1"/>
  <c r="N173" i="1"/>
  <c r="N52" i="6"/>
  <c r="N80" i="6"/>
  <c r="N67" i="1"/>
  <c r="N34" i="6"/>
  <c r="N12" i="6"/>
  <c r="N171" i="6"/>
  <c r="N34" i="1"/>
  <c r="N120" i="1"/>
  <c r="N38" i="1"/>
  <c r="N95" i="6"/>
  <c r="N69" i="6"/>
  <c r="N172" i="6"/>
  <c r="N46" i="6"/>
  <c r="N28" i="6"/>
  <c r="N71" i="1"/>
  <c r="N53" i="6"/>
  <c r="N153" i="1"/>
  <c r="N23" i="6"/>
  <c r="N131" i="6"/>
  <c r="N114" i="6"/>
  <c r="N69" i="1"/>
  <c r="N59" i="1"/>
  <c r="N22" i="1"/>
  <c r="N65" i="6"/>
  <c r="N24" i="6"/>
  <c r="N204" i="6"/>
  <c r="N150" i="1"/>
  <c r="N105" i="1"/>
  <c r="N58" i="1"/>
  <c r="N163" i="6"/>
  <c r="N158" i="6"/>
  <c r="N183" i="6"/>
  <c r="N177" i="6"/>
  <c r="N168" i="1"/>
  <c r="N73" i="6"/>
  <c r="N94" i="1"/>
  <c r="N112" i="6"/>
  <c r="N122" i="1"/>
  <c r="N164" i="6"/>
  <c r="N211" i="6"/>
  <c r="N118" i="1"/>
  <c r="N93" i="1"/>
  <c r="N108" i="6"/>
  <c r="N118" i="6"/>
  <c r="N90" i="6"/>
  <c r="N59" i="6"/>
  <c r="N114" i="1"/>
  <c r="N89" i="1"/>
  <c r="N85" i="6"/>
  <c r="N100" i="1"/>
  <c r="N85" i="1"/>
  <c r="N106" i="6"/>
  <c r="N206" i="6"/>
  <c r="N26" i="1"/>
  <c r="N144" i="6"/>
  <c r="N123" i="6"/>
  <c r="N199" i="6"/>
  <c r="N60" i="6"/>
  <c r="N115" i="6"/>
  <c r="N11" i="6"/>
  <c r="N75" i="1"/>
  <c r="N71" i="6"/>
  <c r="N181" i="6"/>
  <c r="N13" i="6"/>
  <c r="N92" i="1"/>
  <c r="N74" i="1"/>
  <c r="N49" i="1"/>
  <c r="N24" i="1"/>
  <c r="N130" i="1"/>
  <c r="N72" i="6"/>
  <c r="N129" i="1"/>
  <c r="N8" i="6"/>
  <c r="N147" i="6"/>
  <c r="N167" i="6"/>
  <c r="N10" i="1"/>
  <c r="N55" i="1"/>
  <c r="N141" i="1"/>
  <c r="N162" i="1"/>
  <c r="N100" i="6"/>
  <c r="N33" i="1"/>
  <c r="N147" i="1"/>
  <c r="N66" i="1"/>
  <c r="N168" i="6"/>
  <c r="N103" i="1"/>
  <c r="N21" i="1"/>
  <c r="N63" i="6"/>
  <c r="N62" i="6"/>
  <c r="N140" i="1"/>
  <c r="N47" i="1"/>
  <c r="N41" i="1"/>
  <c r="N17" i="1"/>
  <c r="N138" i="1"/>
  <c r="N132" i="1"/>
  <c r="N136" i="6"/>
  <c r="N169" i="1"/>
  <c r="N29" i="6"/>
  <c r="N80" i="1"/>
  <c r="N135" i="6"/>
  <c r="N122" i="6"/>
  <c r="N97" i="6"/>
  <c r="N83" i="1"/>
  <c r="N149" i="1"/>
  <c r="N48" i="6"/>
  <c r="N154" i="6"/>
  <c r="N130" i="6"/>
  <c r="N94" i="6"/>
  <c r="N113" i="1"/>
  <c r="N166" i="6"/>
  <c r="N15" i="1"/>
  <c r="N105" i="6"/>
  <c r="N108" i="1"/>
  <c r="N115" i="1"/>
  <c r="N174" i="1"/>
  <c r="N20" i="6"/>
  <c r="N152" i="6"/>
  <c r="N36" i="6"/>
  <c r="N148" i="6"/>
  <c r="N22" i="6"/>
  <c r="N127" i="1"/>
  <c r="N92" i="6"/>
  <c r="N30" i="1"/>
  <c r="N30" i="6"/>
  <c r="N143" i="1"/>
  <c r="N179" i="6"/>
  <c r="N195" i="6"/>
  <c r="N86" i="1"/>
  <c r="N61" i="1"/>
  <c r="N103" i="6"/>
  <c r="N145" i="6"/>
  <c r="N26" i="6"/>
  <c r="N148" i="1"/>
  <c r="N82" i="1"/>
  <c r="N57" i="1"/>
  <c r="N88" i="1"/>
  <c r="N158" i="1"/>
  <c r="N53" i="1"/>
  <c r="N143" i="6"/>
  <c r="N116" i="1"/>
  <c r="N91" i="6"/>
  <c r="N140" i="6"/>
  <c r="N111" i="6"/>
  <c r="N17" i="6"/>
  <c r="N81" i="6"/>
  <c r="N208" i="6"/>
  <c r="N67" i="6"/>
  <c r="N110" i="1"/>
  <c r="N198" i="6"/>
  <c r="N16" i="6"/>
  <c r="N187" i="6"/>
  <c r="N159" i="1"/>
  <c r="N42" i="1"/>
  <c r="N107" i="1"/>
  <c r="N13" i="1"/>
  <c r="N154" i="1"/>
  <c r="N23" i="1"/>
  <c r="N65" i="1"/>
  <c r="N207" i="6"/>
  <c r="N213" i="6"/>
  <c r="N175" i="6"/>
  <c r="N19" i="1"/>
  <c r="N142" i="1"/>
  <c r="N109" i="1"/>
  <c r="N58" i="6"/>
  <c r="N133" i="6"/>
  <c r="N41" i="6"/>
  <c r="N51" i="1"/>
  <c r="N20" i="1"/>
  <c r="N155" i="1"/>
  <c r="N137" i="1"/>
  <c r="N117" i="6"/>
  <c r="N177" i="1"/>
  <c r="N61" i="6"/>
  <c r="N126" i="1"/>
  <c r="N200" i="6"/>
  <c r="N56" i="6"/>
  <c r="N185" i="6"/>
  <c r="N124" i="6"/>
  <c r="N12" i="1"/>
  <c r="N42" i="6"/>
  <c r="N78" i="6"/>
  <c r="N84" i="1"/>
  <c r="N137" i="6"/>
  <c r="N157" i="1"/>
  <c r="N43" i="6"/>
  <c r="N142" i="6"/>
  <c r="N191" i="6"/>
  <c r="N175" i="1"/>
  <c r="N74" i="6"/>
  <c r="N37" i="6"/>
  <c r="N72" i="1"/>
  <c r="N87" i="6"/>
  <c r="N128" i="6"/>
  <c r="N44" i="6"/>
  <c r="N182" i="6"/>
  <c r="N132" i="6"/>
  <c r="N33" i="6"/>
  <c r="N194" i="6"/>
  <c r="N129" i="6"/>
  <c r="N144" i="1"/>
  <c r="N54" i="6"/>
  <c r="N150" i="6"/>
  <c r="N57"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119" i="6"/>
  <c r="N124" i="1"/>
  <c r="N126" i="6"/>
  <c r="N75" i="6"/>
  <c r="N70" i="6"/>
  <c r="N201" i="6"/>
  <c r="N138" i="6"/>
  <c r="N186" i="6"/>
  <c r="N98" i="1"/>
  <c r="N8" i="1"/>
  <c r="O8" i="1" s="1"/>
  <c r="N37" i="1"/>
  <c r="N49" i="6"/>
  <c r="N97" i="1"/>
  <c r="N101" i="6"/>
  <c r="N163" i="1"/>
  <c r="N131" i="1"/>
  <c r="N56" i="1"/>
  <c r="N25" i="6"/>
  <c r="N161" i="6"/>
  <c r="N190" i="6"/>
  <c r="N160" i="1"/>
  <c r="N119" i="1"/>
  <c r="N52" i="1"/>
  <c r="N16" i="1"/>
  <c r="N111" i="1"/>
  <c r="N48" i="1"/>
  <c r="N210" i="6"/>
  <c r="N62" i="1"/>
  <c r="N165" i="6"/>
  <c r="N151" i="1"/>
  <c r="N51" i="6"/>
  <c r="N95" i="1"/>
  <c r="N64" i="6"/>
  <c r="N89" i="6"/>
  <c r="N18" i="1"/>
  <c r="N7" i="1"/>
  <c r="O7" i="1" s="1"/>
  <c r="N27" i="6"/>
  <c r="N153" i="6"/>
  <c r="N188" i="6"/>
  <c r="N104" i="1"/>
  <c r="N178" i="1"/>
  <c r="N134" i="1"/>
  <c r="N9" i="6"/>
  <c r="N32" i="1"/>
  <c r="N180" i="1"/>
  <c r="N104" i="6"/>
  <c r="N125" i="6"/>
  <c r="N98" i="6"/>
  <c r="N11" i="1"/>
  <c r="N179" i="1"/>
  <c r="N70" i="1"/>
  <c r="N45" i="1"/>
  <c r="N91" i="1"/>
  <c r="N128" i="1"/>
  <c r="N107" i="6"/>
  <c r="N159" i="6"/>
  <c r="N27" i="1"/>
  <c r="N139" i="6"/>
  <c r="N50" i="6"/>
  <c r="N151" i="6"/>
  <c r="N77" i="6"/>
  <c r="N214" i="6"/>
  <c r="N112" i="1"/>
  <c r="N82" i="6"/>
  <c r="N133" i="1"/>
  <c r="N178" i="6"/>
  <c r="N146" i="6"/>
  <c r="N66" i="6"/>
  <c r="N63" i="1"/>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<sst xmlns="http://schemas.openxmlformats.org/spreadsheetml/2006/main" count="198" uniqueCount="129">
  <si>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</si>
  <si>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</si>
  <si>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</si>
  <si>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</si>
  <si>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</si>
  <si>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</si>
  <si>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</si>
  <si>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</si>
  <si>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</si>
  <si>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</si>
  <si>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</si>
  <si>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</si>
  <si>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</si>
  <si>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</si>
  <si>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</si>
  <si>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</si>
  <si>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</si>
  <si>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</si>
  <si>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</si>
  <si>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</si>
  <si>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</si>
  <si>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</si>
  <si>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</si>
  <si>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</si>
  <si>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</si>
  <si>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</si>
  <si>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</si>
  <si>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</si>
  <si>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</si>
  <si>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</si>
  <si>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</si>
  <si>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</si>
  <si>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</si>
  <si>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</si>
  <si>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</si>
  <si>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</si>
  <si>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</si>
  <si>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</si>
  <si>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</si>
  <si>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</si>
  <si>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</si>
  <si>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</si>
  <si>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</si>
  <si>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</si>
  <si>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</si>
  <si>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</si>
  <si>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</si>
  <si>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</si>
  <si>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</si>
  <si>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</si>
  <si>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</si>
  <si>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</si>
  <si>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</si>
  <si>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National Bank Open - Toronto, Masters, CAN, Hard, 28/07/2025, $10.9M, ATP Masters 1000                                                                                                                                                                                                                                               </t>
  </si>
  <si>
    <t>Alex De Minaur</t>
  </si>
  <si>
    <t>AUS</t>
  </si>
  <si>
    <t>Ben Shelton</t>
  </si>
  <si>
    <t>USA</t>
  </si>
  <si>
    <t>Andrey Rublev</t>
  </si>
  <si>
    <t>RUS</t>
  </si>
  <si>
    <t>Taylor Harry Fritz</t>
  </si>
  <si>
    <t xml:space="preserve">Bonn Challenger, Challenger, GER, Clay, 04/08/2025, ˆ91K, Challenger 75                                                                                                                                                                                                                                                  </t>
  </si>
  <si>
    <t>Mats Rosenkranz</t>
  </si>
  <si>
    <t>GER</t>
  </si>
  <si>
    <t>Clement Tabur</t>
  </si>
  <si>
    <t>FRA</t>
  </si>
  <si>
    <t>Pedro Boscardin Dias</t>
  </si>
  <si>
    <t>BRA</t>
  </si>
  <si>
    <t>Lautaro Midon</t>
  </si>
  <si>
    <t>ARG</t>
  </si>
  <si>
    <t>Vilius Gaubas</t>
  </si>
  <si>
    <t>LTU</t>
  </si>
  <si>
    <t>Diego Dedura</t>
  </si>
  <si>
    <t>Martin Krumich</t>
  </si>
  <si>
    <t>CZE</t>
  </si>
  <si>
    <t>Patrick Zahraj</t>
  </si>
  <si>
    <t>Joel Schwaerzler</t>
  </si>
  <si>
    <t>AUT</t>
  </si>
  <si>
    <t>Christoph Negritu</t>
  </si>
  <si>
    <t>Marco Cecchinato</t>
  </si>
  <si>
    <t>ITA</t>
  </si>
  <si>
    <t>Federico Coria</t>
  </si>
  <si>
    <t>Niels Mcdonald</t>
  </si>
  <si>
    <t>&gt;900</t>
  </si>
  <si>
    <t>N/A</t>
  </si>
  <si>
    <t>Yanaki Milev</t>
  </si>
  <si>
    <t>BUL</t>
  </si>
  <si>
    <t>Gonzalo Villanueva</t>
  </si>
  <si>
    <t>Elmer Moller</t>
  </si>
  <si>
    <t>DEN</t>
  </si>
  <si>
    <t>Jan Choinski</t>
  </si>
  <si>
    <t>GBR</t>
  </si>
  <si>
    <t>Geoffrey Blancaneaux</t>
  </si>
  <si>
    <t>Joao Lucas Reis Da Silva</t>
  </si>
  <si>
    <t>Olle Wallin</t>
  </si>
  <si>
    <t>SWE</t>
  </si>
  <si>
    <t>Jerome Kym</t>
  </si>
  <si>
    <t>SUI</t>
  </si>
  <si>
    <t>Denis Yevseyev</t>
  </si>
  <si>
    <t>KAZ</t>
  </si>
  <si>
    <t>Peter Fajta</t>
  </si>
  <si>
    <t>HUN</t>
  </si>
  <si>
    <t>Raphael Collignon</t>
  </si>
  <si>
    <t>BEL</t>
  </si>
  <si>
    <t xml:space="preserve">Omnium Banque Nationale - Montreal, Masters, CAN, Hard, 28/07/2025, $5.152M, WTA 1000                                                                                                                                                                                                                                                       </t>
  </si>
  <si>
    <t>Elina Svitolina</t>
  </si>
  <si>
    <t>UKR</t>
  </si>
  <si>
    <t>Naomi Osaka</t>
  </si>
  <si>
    <t>JPN</t>
  </si>
  <si>
    <t>Madison Keys</t>
  </si>
  <si>
    <t>Clara Tauson</t>
  </si>
  <si>
    <t>midnight</t>
  </si>
  <si>
    <t>x</t>
  </si>
  <si>
    <r>
      <t xml:space="preserve">Dias 3-2. Most recent June 2025, clay, Dias in 2 easy sets. He won on clay in April 2025 in 3 sets. Midon won on clay in March 2025, 2 sets. Clay win %'s this season are a little better for Midon. Dias has the better ROI.
Dias has come through the qual rounds. CH semi in June. CH q final in April. Some of his best results are in ITF's. 
Midon reached a CH final and q final in June. 2 CH q finals in May. CH q final in Jan. He has come good ITF results.
12 month and 2025 CH stats favour Midon. 2025 ITF stats favour Dias on serve. Decent chance of 3 sets. 
</t>
    </r>
    <r>
      <rPr>
        <b/>
        <sz val="12"/>
        <color theme="1"/>
        <rFont val="Calibri"/>
        <family val="2"/>
        <scheme val="minor"/>
      </rPr>
      <t>Lay Midon around 1.60 and remove liability at 2.10. Lay set 1 winner.</t>
    </r>
  </si>
  <si>
    <r>
      <t xml:space="preserve">Choinski 2-0. Most recent Aug 2024, clay, 3 sets. He won indoors in March 2016, 3 sets. Clay win %'s are better for Choinski. 
Choinski reached the q finals last year. CH q final last week. 2 CH titles in July. CH q final in April. CH title in Sep. 
Blancaneaux reached a CH q final in July. CH q final in April. CH title in Feb. CH q final in Sep. 
12 month and 2025 CH stats are stronger for Choinski.
</t>
    </r>
    <r>
      <rPr>
        <b/>
        <sz val="12"/>
        <color theme="1"/>
        <rFont val="Calibri"/>
        <family val="2"/>
        <scheme val="minor"/>
      </rPr>
      <t xml:space="preserve">Back Choinski around 1.90 to 2.10 and remove liability at 1.55. </t>
    </r>
  </si>
  <si>
    <r>
      <t xml:space="preserve">1st meeting. Clay win %'s are better for Moller. 
Villanueva has come through the qual rounds. CH q final in June. CH q final in May. CH q final in March. CH q final in Jan. 
Moller won a CH title in July. CH title in April. CH final in March. CH final in Nov. CH title in Oct. CH semi in Sep. 
12 month and 2025 CH stats favour Moller overall. 
</t>
    </r>
    <r>
      <rPr>
        <b/>
        <sz val="12"/>
        <color theme="1"/>
        <rFont val="Calibri"/>
        <family val="2"/>
        <scheme val="minor"/>
      </rPr>
      <t>Back Moller above 1.70 or if he loses set 1.</t>
    </r>
  </si>
  <si>
    <r>
      <t xml:space="preserve">1st meeting. Clay win %'s favour Mcdonald. 
Mcdonald reached a CH q final in Aug. He won the French Open Junior title in June. 
Milev lost in the 1st round as qualifier last season. This year he again made it through the qual rounds. Almost all his matches were in ITF's. He has had limited success on clay. ITF semi in July. 
</t>
    </r>
    <r>
      <rPr>
        <b/>
        <sz val="12"/>
        <color theme="1"/>
        <rFont val="Calibri"/>
        <family val="2"/>
        <scheme val="minor"/>
      </rPr>
      <t>Back Mcdonald around 1.80 to 1.90 and remove liability at 1.45.</t>
    </r>
  </si>
  <si>
    <r>
      <t xml:space="preserve">Da Silva 1-0 (July 2025, clay, 2 sets). Clay win %'s are fairly even. 
Da Silva reached a CH q final in July. CH title and semi in June. 2 CH q finals in April. 2 CH q finals in March. 
Wallin reached a CH semi as qualifier last week. Most of his clay matches were in ITF's. 
2025 CH stats favour Wallin on serve. Da Silva has played a lot more matches.
</t>
    </r>
    <r>
      <rPr>
        <b/>
        <sz val="12"/>
        <color theme="1"/>
        <rFont val="Calibri"/>
        <family val="2"/>
        <scheme val="minor"/>
      </rPr>
      <t xml:space="preserve">Back Da Silva around 1.90 to 2.00 and remove liability at 1.55. </t>
    </r>
  </si>
  <si>
    <r>
      <t xml:space="preserve">1st meeting. Clay win %'s are better for Tabur. 
Rosenkranz lost in the qual rounds last year. This year, he again lost in the qual rounds. His best results were in ITF's. An ITF q final in Aug 2024. 
Tabur reached the 2nd round last season. CH semi in June. CH q final in March. CH q final in Oct. 
</t>
    </r>
    <r>
      <rPr>
        <b/>
        <sz val="12"/>
        <color theme="1"/>
        <rFont val="Calibri"/>
        <family val="2"/>
        <scheme val="minor"/>
      </rPr>
      <t xml:space="preserve">Back Tabur around 1.80 to 1.95 and remove liability at 1.45. </t>
    </r>
  </si>
  <si>
    <r>
      <t xml:space="preserve">Coria 5-2. Most recent Jan 2025, clay, Coria in 2. He won 4 of their last 5 matches, all on clay. One of Cecchinato's wins was indoors in 2020. Clay win %'s are fairly even. 
Cecchinato reached the 2nd round as qualifier last year. This year, he again made it through the qual rounds. CH title in June. CH semi in Feb. 
Coria reached a CH q final in May. CH semi in March. Quarter finals in Santiago. 3 CH semis in Nov. CH final in Oct. 
12 month and 2025 CH stats favour Cecchinato. return stats are much better for Coria. Cecchinato has the better ROI.
</t>
    </r>
    <r>
      <rPr>
        <b/>
        <sz val="12"/>
        <color theme="1"/>
        <rFont val="Calibri"/>
        <family val="2"/>
        <scheme val="minor"/>
      </rPr>
      <t>Lay Cecchinato around 1.65 and remove liability at 2.10. Lay set 1 winner.</t>
    </r>
  </si>
  <si>
    <r>
      <t xml:space="preserve">1st meeting. Clay win %'s are better for Krumich. 
Krumich has come through the qual rounds. CH q final in June. Most of his best results were in ITF's. 
Zahraj lost in the qual round last season. He has not played many matches in the last 12 months and has limited clay success.
</t>
    </r>
    <r>
      <rPr>
        <b/>
        <sz val="12"/>
        <color theme="1"/>
        <rFont val="Calibri"/>
        <family val="2"/>
        <scheme val="minor"/>
      </rPr>
      <t xml:space="preserve">Back Krumich around 2.10 to 2.30 and remove liability at 1.65. </t>
    </r>
  </si>
  <si>
    <r>
      <t xml:space="preserve">1st meeting. Clay win %'s are better for Kym. 
Kym reached a CH semi last week. Quarter final in Gstaad. CH semis in May(2) and July. 
Yevseyev reached a CH q final in March. CH q final in Nov. 
</t>
    </r>
    <r>
      <rPr>
        <b/>
        <sz val="12"/>
        <color theme="1"/>
        <rFont val="Calibri"/>
        <family val="2"/>
        <scheme val="minor"/>
      </rPr>
      <t>Back Kym around 1.70 or if he loses set 1.</t>
    </r>
  </si>
  <si>
    <r>
      <t xml:space="preserve">1st meeting. Clay win %'s are better for Fajta. 
Fajta has come through the qual rounds. Almost all his matches are in ITF's. 
Collignon lost in the 1st round as qualifier last season. CH q final in July. CH title and q final in April. 2nd round in Marrakech. CH final in Sep. CH title in Aug. 2024.
</t>
    </r>
    <r>
      <rPr>
        <b/>
        <sz val="12"/>
        <color theme="1"/>
        <rFont val="Calibri"/>
        <family val="2"/>
        <scheme val="minor"/>
      </rPr>
      <t xml:space="preserve">Back Collignon around 1.70 and remove liability at 1.35. </t>
    </r>
  </si>
  <si>
    <r>
      <t xml:space="preserve">1st meeting. 12 month clay win %'s are better for Negritu. Schwaerzler leads in 2025.
Schwaerzler reached 2 CH q finals in May. 
Negritu reached CH q finals in June and May. CH q final in Aug 2024.
12 month CH stats are stronger for Negritu.
</t>
    </r>
    <r>
      <rPr>
        <b/>
        <sz val="12"/>
        <color theme="1"/>
        <rFont val="Calibri"/>
        <family val="2"/>
        <scheme val="minor"/>
      </rPr>
      <t>Lay Schwaerzler around 1.40 and remove liability at 1.85. Lay set 1 winner.</t>
    </r>
  </si>
  <si>
    <r>
      <t xml:space="preserve">1st meeting. 12 month clay win %'s are even. Gaubas leads in 2025. 
Gaubas reached a CH q final in July. 3rd round in Rome as qualifier. CH title and final in April.CH q final in Nov.
Dedura reached an ITF final in May. 2nd round in Munich (though he lost in the qual rounds and his 1st round opponent retired!). His best results are in ITF's. 
</t>
    </r>
    <r>
      <rPr>
        <b/>
        <sz val="12"/>
        <color theme="1"/>
        <rFont val="Calibri"/>
        <family val="2"/>
        <scheme val="minor"/>
      </rPr>
      <t xml:space="preserve">Back Gaubas around 1.90 to 2.10 and remove liability at 1.55. </t>
    </r>
  </si>
  <si>
    <r>
      <t xml:space="preserve">H2H 5-5. Most recent May 2024, clay, Rublev in 2. fritz won indoors in Sep 2023, 2 sets. Rublev won on clay in April 2023, 3 sets. Fritz won on hard twice in 2022, 3 and 2 sets. Hard win %'s favour Fritz. 
Rublev reached the final last year. 2 sets win over Gaston in the 2nd round. 3 sets win over Sonego in the 3rd round. He came through the 4th round when Fokina retired in set 3. Semi finals in Los Cabos 2025, Title in Doha 2025, Quarter finals in Beijing 2024, 4th Round at the US Open 2024, Quarter finals in Cincinnati 2024.
Fritz reached the 2nd round last season. 2 close sets win over Carballes Baena in the 2nd round. 2 sets win over Diallo in the 3rd round. 3 tie breaks win over Lehecka in the 4th round. Quarter finals in Washington 2025, Semi finals in Miami 2025, 4th Round in Indian Wells 2025, 3rd Round at the Australian Open 2025, Semi finals in Shanghai 2024, Final at the US Open 2024.
12 month and 2025 stats are stronger for fritz. The sets will be tight.
</t>
    </r>
    <r>
      <rPr>
        <b/>
        <sz val="12"/>
        <color theme="1"/>
        <rFont val="Calibri"/>
        <family val="2"/>
        <scheme val="minor"/>
      </rPr>
      <t xml:space="preserve">Back Fritz around 1.85 to 2.00 and remove liability at 1.45. </t>
    </r>
  </si>
  <si>
    <r>
      <t xml:space="preserve">1st meeting. Hard win %'s are better for De Minaur. 
De Minaur had an easy win over Comesana in the 2nd round. Walkover in the 3rd round. 3 sets win over Tiafoe in the 4th round. He won the Title in Washington 2025, 4th Round in Miami 2025, 4th Round in Indian Wells 2025, Quarter finals in Doha 2025, Quarter finals at the Australian Open 2025, Quarter finals at the US Open 2024.
Shelton reached the 2nd round last season. 2 sets win over Mannarino in the 2nd round. 3rd set tie break win over Nakashima in the 3rd round. Semi finals in Washington 2025, Quarter finals in Indian Wells 2025, Semi finals at the Australian Open 2025, 4th Round in Shanghai 2024, Quarter finals in Tokyo 2024, 3rd Round at the US Open 2024, Quarter finals in Cincinnati 2024.
12 month and 2025 stats favour Shelton on serve and strongly favour De Minaur on return. Good chance of 3 sets. De Minaur has the better ROI in their last 10 on hard. 
</t>
    </r>
    <r>
      <rPr>
        <b/>
        <sz val="12"/>
        <color theme="1"/>
        <rFont val="Calibri"/>
        <family val="2"/>
        <scheme val="minor"/>
      </rPr>
      <t>Back De Minaur around 2.10 to 2.30 and remove liability at 1.65. Lay set 1 winner.</t>
    </r>
  </si>
  <si>
    <r>
      <t xml:space="preserve">Tauson 1-0 (Jan 2025, hard, 2 sets). Hard win %'s favour Keys. 
Keys lost in the 2nd round last year. Easy win over Siegemund in the 2nd round. 3 sets win over McNally in the 3rd round. Tough 3 sets win over Muchova in the 4th round. Semi finals in Indian Wells 2025, Title in Adelaide 2025, Quarter finals in Auckland 2025, 4th Round in Beijing 2024, 3rd Round at the US Open 2024.
Tauson lost in the 1st round last year. Easy win over Bronzetti in the 2nd round. Easy win over Starodubtseva in the 3rd round. Straight sets win over Swiatek in the 4th round as huge underdog. Final in Dubai 2025, 3rd Round at the Australian Open 2025, Title in Auckland 2025, Quarter finals in Osaka 2024.
12 month and 2025 stats favour Keys overall. Stats for the tournament favour Tauson. Decent chance of 3 sets.
</t>
    </r>
    <r>
      <rPr>
        <b/>
        <sz val="12"/>
        <color theme="1"/>
        <rFont val="Calibri"/>
        <family val="2"/>
        <scheme val="minor"/>
      </rPr>
      <t xml:space="preserve">Lay Keys around 1.50 and remove liability at 1.95. Lay set 1 winner. </t>
    </r>
  </si>
  <si>
    <r>
      <t xml:space="preserve">Osaka 4-3. Most recent March 2024, hard, Osaka in 2. All their matches were on hard. Osaka won in Jan 2019, 2 sets. Svitolina won twice in 2018, 2 sets each time. Hard win %'s are even. 
Svitolina reached the 2nd round last season. 2 sets win over Rakhimova in the 2nd round. Easy win over Kalinskaya in the 3rd round. 2 sets win over Anisimova in the 4th round. 4th round in Miami. Quarter finals in Indian Wells. Quarter finals of the Aus Open. 3rd round of the US Open. 3rd round in </t>
    </r>
    <r>
      <rPr>
        <sz val="12"/>
        <color rgb="FFFF0000"/>
        <rFont val="Calibri"/>
        <family val="2"/>
        <scheme val="minor"/>
      </rPr>
      <t>Cincinnati</t>
    </r>
    <r>
      <rPr>
        <sz val="12"/>
        <color theme="1"/>
        <rFont val="Calibri"/>
        <family val="2"/>
        <scheme val="minor"/>
      </rPr>
      <t xml:space="preserve">. 
Osaka reached the 2nd round last season. 2 sets win in the 1st round. 3 sets win over Samsonova in the 2nd round. 2 sets win over Ostapenko in the 3rd round. Easy win over Sevastova in the 4th round. 4th Round in Miami 2025, 3rd Round at the Australian Open 2025, Final in Auckland 2025, 4th Round in Beijing 2024.
12 month and 2025 stats favour Osaka on serve and Svitolina on return. Predicted holds favour Svitolina. Chance of 3 sets.
</t>
    </r>
    <r>
      <rPr>
        <b/>
        <sz val="12"/>
        <color theme="1"/>
        <rFont val="Calibri"/>
        <family val="2"/>
        <scheme val="minor"/>
      </rPr>
      <t>Lay Svitolina around 1.45 and remove liability at 1.95.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</si>
</sst>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0" borderId="0" xfId="0"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B6581EDD-6B44-4A71-A5DC-22A5263E5F89}"/>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58</v>
      </c>
      <c r="C7" s="34" t="s">
        <v>59</v>
      </c>
      <c r="D7" s="35">
        <v>0.42270000000000002</v>
      </c>
      <c r="E7" s="36"/>
      <c r="F7" s="34">
        <v>11</v>
      </c>
      <c r="G7" s="34">
        <v>9</v>
      </c>
      <c r="H7" s="34">
        <v>2.8299999237060547</v>
      </c>
      <c r="I7" s="24"/>
      <c r="J7" s="24"/>
      <c r="K7" s="46" t="s">
        <v>111</v>
      </c>
      <c r="L7" s="22"/>
      <c r="M7" s="28"/>
      <c r="N7" s="31" t="str" cm="1">
        <f t="array" aca="1" ref="N7" ca="1">IF(INDIRECT("M" &amp; ROW())="x", INDIRECT("B" &amp; ROW()) &amp; IF(INDIRECT("E" &amp; ROW())="x", " in 2", " in 3"), "")</f>
        <v/>
      </c>
      <c r="O7" s="22" t="str">
        <f ca="1">IF(N7="x", C7 &amp; IF(F7="x", " in 2", " in 3"), "")</f>
        <v/>
      </c>
    </row>
    <row r="8" spans="1:15" ht="296.39999999999998" x14ac:dyDescent="0.3">
      <c r="A8" s="37"/>
      <c r="B8" s="48" t="s">
        <v>60</v>
      </c>
      <c r="C8" s="37" t="s">
        <v>57</v>
      </c>
      <c r="D8" s="38">
        <v>0.57730000000000004</v>
      </c>
      <c r="E8" s="39" t="s">
        <v>112</v>
      </c>
      <c r="F8" s="37">
        <v>4</v>
      </c>
      <c r="G8" s="37">
        <v>4</v>
      </c>
      <c r="H8" s="37">
        <v>1.4809999465942383</v>
      </c>
      <c r="I8" s="24">
        <v>1.51</v>
      </c>
      <c r="J8" s="24">
        <v>1.55</v>
      </c>
      <c r="K8" s="50" t="s">
        <v>125</v>
      </c>
      <c r="L8" s="22">
        <v>7</v>
      </c>
      <c r="M8" s="49" t="s">
        <v>112</v>
      </c>
      <c r="N8" s="31" t="str" cm="1">
        <f t="array" aca="1" ref="N8" ca="1">IF(INDIRECT("M" &amp; ROW())="x", INDIRECT("B" &amp; ROW()) &amp; IF(INDIRECT("E" &amp; ROW())="x", " in 2", " in 3"), "")</f>
        <v>Taylor Harry Fritz in 2</v>
      </c>
      <c r="O8" s="22" t="str">
        <f ca="1">IF(N8="x", C8 &amp; IF(F8="x", " in 2", " in 3"), "")</f>
        <v/>
      </c>
    </row>
    <row r="9" spans="1:15" x14ac:dyDescent="0.3">
      <c r="A9" s="34">
        <v>2</v>
      </c>
      <c r="B9" s="47" t="s">
        <v>54</v>
      </c>
      <c r="C9" s="34" t="s">
        <v>55</v>
      </c>
      <c r="D9" s="35">
        <v>0.66890000000000005</v>
      </c>
      <c r="E9" s="36"/>
      <c r="F9" s="34">
        <v>8</v>
      </c>
      <c r="G9" s="34">
        <v>11</v>
      </c>
      <c r="H9" s="34">
        <v>1.565000057220459</v>
      </c>
      <c r="I9" s="24">
        <v>1.65</v>
      </c>
      <c r="J9" s="24">
        <v>1.75</v>
      </c>
      <c r="K9" s="13"/>
      <c r="L9" s="22"/>
      <c r="M9" s="49" t="s">
        <v>112</v>
      </c>
      <c r="N9" s="31" t="str" cm="1">
        <f t="array" aca="1" ref="N9" ca="1">IF(INDIRECT("M" &amp; ROW())="x", INDIRECT("B" &amp; ROW()) &amp; IF(INDIRECT("E" &amp; ROW())="x", " in 2", " in 3"), "")</f>
        <v>Alex De Minaur in 3</v>
      </c>
    </row>
    <row r="10" spans="1:15" ht="312" x14ac:dyDescent="0.3">
      <c r="A10" s="37"/>
      <c r="B10" s="45" t="s">
        <v>56</v>
      </c>
      <c r="C10" s="37" t="s">
        <v>57</v>
      </c>
      <c r="D10" s="38">
        <v>0.33110000000000001</v>
      </c>
      <c r="E10" s="39" t="s">
        <v>112</v>
      </c>
      <c r="F10" s="37">
        <v>7</v>
      </c>
      <c r="G10" s="37">
        <v>7</v>
      </c>
      <c r="H10" s="37">
        <v>2.5699999332427979</v>
      </c>
      <c r="I10" s="24"/>
      <c r="J10" s="24"/>
      <c r="K10" s="50" t="s">
        <v>126</v>
      </c>
      <c r="L10" s="22">
        <v>7</v>
      </c>
      <c r="M10" s="28"/>
      <c r="N10" s="31" t="str" cm="1">
        <f t="array" aca="1" ref="N10" ca="1">IF(INDIRECT("M" &amp; ROW())="x", INDIRECT("B" &amp; ROW()) &amp; IF(INDIRECT("E" &amp; ROW())="x", " in 2", " in 3"), "")</f>
        <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40" t="s">
        <v>61</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34">
        <v>1</v>
      </c>
      <c r="B15" s="44" t="s">
        <v>66</v>
      </c>
      <c r="C15" s="34" t="s">
        <v>67</v>
      </c>
      <c r="D15" s="35">
        <v>0.52629999999999999</v>
      </c>
      <c r="E15" s="36"/>
      <c r="F15" s="34">
        <v>355</v>
      </c>
      <c r="G15" s="34">
        <v>310</v>
      </c>
      <c r="H15" s="34">
        <v>2.130000114440918</v>
      </c>
      <c r="I15" s="24"/>
      <c r="J15" s="24">
        <v>2</v>
      </c>
      <c r="K15" s="42">
        <v>0.39583333333333331</v>
      </c>
      <c r="L15" s="22"/>
      <c r="M15" s="49" t="s">
        <v>112</v>
      </c>
      <c r="N15" s="31" t="str" cm="1">
        <f t="array" aca="1" ref="N15" ca="1">IF(INDIRECT("M" &amp; ROW())="x", INDIRECT("B" &amp; ROW()) &amp; IF(INDIRECT("E" &amp; ROW())="x", " in 2", " in 3"), "")</f>
        <v>Pedro Boscardin Dias in 3</v>
      </c>
    </row>
    <row r="16" spans="1:15" ht="202.8" x14ac:dyDescent="0.3">
      <c r="A16" s="37"/>
      <c r="B16" s="45" t="s">
        <v>68</v>
      </c>
      <c r="C16" s="37" t="s">
        <v>69</v>
      </c>
      <c r="D16" s="38">
        <v>0.47370000000000001</v>
      </c>
      <c r="E16" s="39" t="s">
        <v>112</v>
      </c>
      <c r="F16" s="37">
        <v>274</v>
      </c>
      <c r="G16" s="37">
        <v>190</v>
      </c>
      <c r="H16" s="37">
        <v>1.7300000190734863</v>
      </c>
      <c r="I16" s="24">
        <v>1.9</v>
      </c>
      <c r="J16" s="24">
        <v>2</v>
      </c>
      <c r="K16" s="50" t="s">
        <v>113</v>
      </c>
      <c r="L16" s="22">
        <v>7</v>
      </c>
      <c r="M16" s="22"/>
      <c r="N16" s="31" t="str" cm="1">
        <f t="array" aca="1" ref="N16" ca="1">IF(INDIRECT("M" &amp; ROW())="x", INDIRECT("B" &amp; ROW()) &amp; IF(INDIRECT("E" &amp; ROW())="x", " in 2", " in 3"), "")</f>
        <v/>
      </c>
    </row>
    <row r="17" spans="1:14" x14ac:dyDescent="0.3">
      <c r="A17" s="34">
        <v>2</v>
      </c>
      <c r="B17" s="47" t="s">
        <v>90</v>
      </c>
      <c r="C17" s="34" t="s">
        <v>91</v>
      </c>
      <c r="D17" s="35">
        <v>0.91820000000000002</v>
      </c>
      <c r="E17" s="36" t="s">
        <v>112</v>
      </c>
      <c r="F17" s="34">
        <v>151</v>
      </c>
      <c r="G17" s="34">
        <v>106</v>
      </c>
      <c r="H17" s="34">
        <v>1.4079999923706055</v>
      </c>
      <c r="I17" s="24">
        <v>1.42</v>
      </c>
      <c r="J17" s="24">
        <v>1.45</v>
      </c>
      <c r="K17" s="13"/>
      <c r="L17" s="22"/>
      <c r="M17" s="49" t="s">
        <v>112</v>
      </c>
      <c r="N17" s="31" t="str" cm="1">
        <f t="array" aca="1" ref="N17" ca="1">IF(INDIRECT("M" &amp; ROW())="x", INDIRECT("B" &amp; ROW()) &amp; IF(INDIRECT("E" &amp; ROW())="x", " in 2", " in 3"), "")</f>
        <v>Jan Choinski in 2</v>
      </c>
    </row>
    <row r="18" spans="1:14" ht="171.6" x14ac:dyDescent="0.3">
      <c r="A18" s="37"/>
      <c r="B18" s="45" t="s">
        <v>92</v>
      </c>
      <c r="C18" s="37" t="s">
        <v>65</v>
      </c>
      <c r="D18" s="38">
        <v>8.1799999999999998E-2</v>
      </c>
      <c r="E18" s="39"/>
      <c r="F18" s="37">
        <v>256</v>
      </c>
      <c r="G18" s="37">
        <v>276</v>
      </c>
      <c r="H18" s="37">
        <v>2.9600000381469727</v>
      </c>
      <c r="I18" s="24"/>
      <c r="J18" s="24"/>
      <c r="K18" s="50" t="s">
        <v>114</v>
      </c>
      <c r="L18" s="22">
        <v>7.5</v>
      </c>
      <c r="M18" s="22"/>
      <c r="N18" s="31" t="str" cm="1">
        <f t="array" aca="1" ref="N18" ca="1">IF(INDIRECT("M" &amp; ROW())="x", INDIRECT("B" &amp; ROW()) &amp; IF(INDIRECT("E" &amp; ROW())="x", " in 2", " in 3"), "")</f>
        <v/>
      </c>
    </row>
    <row r="19" spans="1:14" x14ac:dyDescent="0.3">
      <c r="A19" s="34">
        <v>3</v>
      </c>
      <c r="B19" s="44" t="s">
        <v>87</v>
      </c>
      <c r="C19" s="34" t="s">
        <v>69</v>
      </c>
      <c r="D19" s="35">
        <v>0.43419999999999997</v>
      </c>
      <c r="E19" s="36"/>
      <c r="F19" s="34">
        <v>374</v>
      </c>
      <c r="G19" s="34">
        <v>226</v>
      </c>
      <c r="H19" s="34">
        <v>5.0100002288818359</v>
      </c>
      <c r="I19" s="24"/>
      <c r="J19" s="24"/>
      <c r="K19" s="13"/>
      <c r="L19" s="22"/>
      <c r="M19" s="22"/>
      <c r="N19" s="31" t="str" cm="1">
        <f t="array" aca="1" ref="N19" ca="1">IF(INDIRECT("M" &amp; ROW())="x", INDIRECT("B" &amp; ROW()) &amp; IF(INDIRECT("E" &amp; ROW())="x", " in 2", " in 3"), "")</f>
        <v/>
      </c>
    </row>
    <row r="20" spans="1:14" ht="156" x14ac:dyDescent="0.3">
      <c r="A20" s="37"/>
      <c r="B20" s="48" t="s">
        <v>88</v>
      </c>
      <c r="C20" s="37" t="s">
        <v>89</v>
      </c>
      <c r="D20" s="38">
        <v>0.56579999999999997</v>
      </c>
      <c r="E20" s="39" t="s">
        <v>112</v>
      </c>
      <c r="F20" s="37">
        <v>105</v>
      </c>
      <c r="G20" s="37">
        <v>68</v>
      </c>
      <c r="H20" s="37">
        <v>1.1790000200271606</v>
      </c>
      <c r="I20" s="24">
        <v>1.1599999999999999</v>
      </c>
      <c r="J20" s="24">
        <v>1.2</v>
      </c>
      <c r="K20" s="50" t="s">
        <v>115</v>
      </c>
      <c r="L20" s="22">
        <v>7.5</v>
      </c>
      <c r="M20" s="49" t="s">
        <v>112</v>
      </c>
      <c r="N20" s="31" t="str" cm="1">
        <f t="array" aca="1" ref="N20" ca="1">IF(INDIRECT("M" &amp; ROW())="x", INDIRECT("B" &amp; ROW()) &amp; IF(INDIRECT("E" &amp; ROW())="x", " in 2", " in 3"), "")</f>
        <v>Elmer Moller in 2</v>
      </c>
    </row>
    <row r="21" spans="1:14" x14ac:dyDescent="0.3">
      <c r="A21" s="34">
        <v>4</v>
      </c>
      <c r="B21" s="47" t="s">
        <v>82</v>
      </c>
      <c r="C21" s="34" t="s">
        <v>63</v>
      </c>
      <c r="D21" s="35">
        <v>0.6744</v>
      </c>
      <c r="E21" s="36" t="s">
        <v>112</v>
      </c>
      <c r="F21" s="34" t="s">
        <v>83</v>
      </c>
      <c r="G21" s="34" t="s">
        <v>84</v>
      </c>
      <c r="H21" s="34">
        <v>1.3059999942779541</v>
      </c>
      <c r="I21" s="24">
        <v>1.32</v>
      </c>
      <c r="J21" s="24">
        <v>1.5</v>
      </c>
      <c r="K21" s="13"/>
      <c r="L21" s="22"/>
      <c r="M21" s="49" t="s">
        <v>112</v>
      </c>
      <c r="N21" s="31" t="str" cm="1">
        <f t="array" aca="1" ref="N21" ca="1">IF(INDIRECT("M" &amp; ROW())="x", INDIRECT("B" &amp; ROW()) &amp; IF(INDIRECT("E" &amp; ROW())="x", " in 2", " in 3"), "")</f>
        <v>Niels Mcdonald in 2</v>
      </c>
    </row>
    <row r="22" spans="1:14" ht="156" x14ac:dyDescent="0.3">
      <c r="A22" s="37"/>
      <c r="B22" s="45" t="s">
        <v>85</v>
      </c>
      <c r="C22" s="37" t="s">
        <v>86</v>
      </c>
      <c r="D22" s="38">
        <v>0.3256</v>
      </c>
      <c r="E22" s="39"/>
      <c r="F22" s="37">
        <v>825</v>
      </c>
      <c r="G22" s="37">
        <v>305</v>
      </c>
      <c r="H22" s="37">
        <v>3.5499999523162842</v>
      </c>
      <c r="I22" s="24"/>
      <c r="J22" s="24"/>
      <c r="K22" s="50" t="s">
        <v>116</v>
      </c>
      <c r="L22" s="22">
        <v>7</v>
      </c>
      <c r="M22" s="22"/>
      <c r="N22" s="31" t="str" cm="1">
        <f t="array" aca="1" ref="N22" ca="1">IF(INDIRECT("M" &amp; ROW())="x", INDIRECT("B" &amp; ROW()) &amp; IF(INDIRECT("E" &amp; ROW())="x", " in 2", " in 3"), "")</f>
        <v/>
      </c>
    </row>
    <row r="23" spans="1:14" x14ac:dyDescent="0.3">
      <c r="A23" s="34">
        <v>5</v>
      </c>
      <c r="B23" s="47" t="s">
        <v>93</v>
      </c>
      <c r="C23" s="34" t="s">
        <v>67</v>
      </c>
      <c r="D23" s="35">
        <v>0.63839999999999997</v>
      </c>
      <c r="E23" s="36" t="s">
        <v>112</v>
      </c>
      <c r="F23" s="34">
        <v>237</v>
      </c>
      <c r="G23" s="34">
        <v>279</v>
      </c>
      <c r="H23" s="34">
        <v>1.3969999551773071</v>
      </c>
      <c r="I23" s="24">
        <v>1.39</v>
      </c>
      <c r="J23" s="24">
        <v>1.5</v>
      </c>
      <c r="K23" s="13"/>
      <c r="L23" s="22"/>
      <c r="M23" s="49" t="s">
        <v>112</v>
      </c>
      <c r="N23" s="31" t="str" cm="1">
        <f t="array" aca="1" ref="N23" ca="1">IF(INDIRECT("M" &amp; ROW())="x", INDIRECT("B" &amp; ROW()) &amp; IF(INDIRECT("E" &amp; ROW())="x", " in 2", " in 3"), "")</f>
        <v>Joao Lucas Reis Da Silva in 2</v>
      </c>
    </row>
    <row r="24" spans="1:14" ht="171.6" x14ac:dyDescent="0.3">
      <c r="A24" s="37"/>
      <c r="B24" s="45" t="s">
        <v>94</v>
      </c>
      <c r="C24" s="37" t="s">
        <v>95</v>
      </c>
      <c r="D24" s="38">
        <v>0.36159999999999998</v>
      </c>
      <c r="E24" s="39"/>
      <c r="F24" s="37">
        <v>465</v>
      </c>
      <c r="G24" s="37">
        <v>693</v>
      </c>
      <c r="H24" s="37">
        <v>3.0099999904632568</v>
      </c>
      <c r="I24" s="24"/>
      <c r="J24" s="24"/>
      <c r="K24" s="50" t="s">
        <v>117</v>
      </c>
      <c r="L24" s="22">
        <v>7</v>
      </c>
      <c r="M24" s="22"/>
      <c r="N24" s="31" t="str" cm="1">
        <f t="array" aca="1" ref="N24" ca="1">IF(INDIRECT("M" &amp; ROW())="x", INDIRECT("B" &amp; ROW()) &amp; IF(INDIRECT("E" &amp; ROW())="x", " in 2", " in 3"), "")</f>
        <v/>
      </c>
    </row>
    <row r="25" spans="1:14" x14ac:dyDescent="0.3">
      <c r="A25" s="34">
        <v>6</v>
      </c>
      <c r="B25" s="44" t="s">
        <v>62</v>
      </c>
      <c r="C25" s="34" t="s">
        <v>63</v>
      </c>
      <c r="D25" s="35">
        <v>0.25619999999999998</v>
      </c>
      <c r="E25" s="36"/>
      <c r="F25" s="34">
        <v>360</v>
      </c>
      <c r="G25" s="34">
        <v>549</v>
      </c>
      <c r="H25" s="34">
        <v>3.630000114440918</v>
      </c>
      <c r="I25" s="24"/>
      <c r="J25" s="24"/>
      <c r="K25" s="13"/>
      <c r="L25" s="22"/>
      <c r="M25" s="22"/>
      <c r="N25" s="31" t="str" cm="1">
        <f t="array" aca="1" ref="N25" ca="1">IF(INDIRECT("M" &amp; ROW())="x", INDIRECT("B" &amp; ROW()) &amp; IF(INDIRECT("E" &amp; ROW())="x", " in 2", " in 3"), "")</f>
        <v/>
      </c>
    </row>
    <row r="26" spans="1:14" ht="140.4" x14ac:dyDescent="0.3">
      <c r="A26" s="37"/>
      <c r="B26" s="48" t="s">
        <v>64</v>
      </c>
      <c r="C26" s="37" t="s">
        <v>65</v>
      </c>
      <c r="D26" s="38">
        <v>0.74380000000000002</v>
      </c>
      <c r="E26" s="39" t="s">
        <v>112</v>
      </c>
      <c r="F26" s="37">
        <v>233</v>
      </c>
      <c r="G26" s="37">
        <v>202</v>
      </c>
      <c r="H26" s="37">
        <v>1.2949999570846558</v>
      </c>
      <c r="I26" s="24">
        <v>1.31</v>
      </c>
      <c r="J26" s="24">
        <v>1.5</v>
      </c>
      <c r="K26" s="50" t="s">
        <v>118</v>
      </c>
      <c r="L26" s="22">
        <v>7</v>
      </c>
      <c r="M26" s="49" t="s">
        <v>112</v>
      </c>
      <c r="N26" s="31" t="str" cm="1">
        <f t="array" aca="1" ref="N26" ca="1">IF(INDIRECT("M" &amp; ROW())="x", INDIRECT("B" &amp; ROW()) &amp; IF(INDIRECT("E" &amp; ROW())="x", " in 2", " in 3"), "")</f>
        <v>Clement Tabur in 2</v>
      </c>
    </row>
    <row r="27" spans="1:14" x14ac:dyDescent="0.3">
      <c r="A27" s="34">
        <v>7</v>
      </c>
      <c r="B27" s="44" t="s">
        <v>79</v>
      </c>
      <c r="C27" s="34" t="s">
        <v>80</v>
      </c>
      <c r="D27" s="35">
        <v>0.47170000000000001</v>
      </c>
      <c r="E27" s="36" t="s">
        <v>112</v>
      </c>
      <c r="F27" s="34">
        <v>287</v>
      </c>
      <c r="G27" s="34">
        <v>222</v>
      </c>
      <c r="H27" s="34">
        <v>2</v>
      </c>
      <c r="I27" s="24"/>
      <c r="J27" s="24"/>
      <c r="K27" s="13"/>
      <c r="L27" s="22"/>
      <c r="M27" s="22"/>
      <c r="N27" s="31" t="str" cm="1">
        <f t="array" aca="1" ref="N27" ca="1">IF(INDIRECT("M" &amp; ROW())="x", INDIRECT("B" &amp; ROW()) &amp; IF(INDIRECT("E" &amp; ROW())="x", " in 2", " in 3"), "")</f>
        <v/>
      </c>
    </row>
    <row r="28" spans="1:14" ht="202.8" x14ac:dyDescent="0.3">
      <c r="A28" s="37"/>
      <c r="B28" s="45" t="s">
        <v>81</v>
      </c>
      <c r="C28" s="37" t="s">
        <v>69</v>
      </c>
      <c r="D28" s="38">
        <v>0.52829999999999999</v>
      </c>
      <c r="E28" s="39"/>
      <c r="F28" s="37">
        <v>154</v>
      </c>
      <c r="G28" s="37">
        <v>26</v>
      </c>
      <c r="H28" s="37">
        <v>1.8259999752044678</v>
      </c>
      <c r="I28" s="24">
        <v>1.96</v>
      </c>
      <c r="J28" s="24">
        <v>1.95</v>
      </c>
      <c r="K28" s="50" t="s">
        <v>119</v>
      </c>
      <c r="L28" s="22">
        <v>6</v>
      </c>
      <c r="M28" s="49" t="s">
        <v>112</v>
      </c>
      <c r="N28" s="31" t="str" cm="1">
        <f t="array" aca="1" ref="N28" ca="1">IF(INDIRECT("M" &amp; ROW())="x", INDIRECT("B" &amp; ROW()) &amp; IF(INDIRECT("E" &amp; ROW())="x", " in 2", " in 3"), "")</f>
        <v>Federico Coria in 3</v>
      </c>
    </row>
    <row r="29" spans="1:14" x14ac:dyDescent="0.3">
      <c r="A29" s="34">
        <v>8</v>
      </c>
      <c r="B29" s="47" t="s">
        <v>73</v>
      </c>
      <c r="C29" s="34" t="s">
        <v>74</v>
      </c>
      <c r="D29" s="35">
        <v>0.47370000000000001</v>
      </c>
      <c r="E29" s="36" t="s">
        <v>112</v>
      </c>
      <c r="F29" s="34">
        <v>500</v>
      </c>
      <c r="G29" s="34">
        <v>331</v>
      </c>
      <c r="H29" s="34">
        <v>1.6130000352859497</v>
      </c>
      <c r="I29" s="24">
        <v>1.6</v>
      </c>
      <c r="J29" s="24">
        <v>1.65</v>
      </c>
      <c r="K29" s="13"/>
      <c r="L29" s="22"/>
      <c r="M29" s="49" t="s">
        <v>112</v>
      </c>
      <c r="N29" s="31" t="str" cm="1">
        <f t="array" aca="1" ref="N29" ca="1">IF(INDIRECT("M" &amp; ROW())="x", INDIRECT("B" &amp; ROW()) &amp; IF(INDIRECT("E" &amp; ROW())="x", " in 2", " in 3"), "")</f>
        <v>Martin Krumich in 2</v>
      </c>
    </row>
    <row r="30" spans="1:14" ht="140.4" x14ac:dyDescent="0.3">
      <c r="A30" s="37"/>
      <c r="B30" s="45" t="s">
        <v>75</v>
      </c>
      <c r="C30" s="37" t="s">
        <v>63</v>
      </c>
      <c r="D30" s="38">
        <v>0.52629999999999999</v>
      </c>
      <c r="E30" s="39"/>
      <c r="F30" s="37">
        <v>270</v>
      </c>
      <c r="G30" s="37">
        <v>464</v>
      </c>
      <c r="H30" s="37">
        <v>2.3399999141693115</v>
      </c>
      <c r="I30" s="24"/>
      <c r="J30" s="24"/>
      <c r="K30" s="50" t="s">
        <v>120</v>
      </c>
      <c r="L30" s="22">
        <v>7.5</v>
      </c>
      <c r="M30" s="22"/>
      <c r="N30" s="31" t="str" cm="1">
        <f t="array" aca="1" ref="N30" ca="1">IF(INDIRECT("M" &amp; ROW())="x", INDIRECT("B" &amp; ROW()) &amp; IF(INDIRECT("E" &amp; ROW())="x", " in 2", " in 3"), "")</f>
        <v/>
      </c>
    </row>
    <row r="31" spans="1:14" x14ac:dyDescent="0.3">
      <c r="A31" s="34">
        <v>9</v>
      </c>
      <c r="B31" s="47" t="s">
        <v>96</v>
      </c>
      <c r="C31" s="34" t="s">
        <v>97</v>
      </c>
      <c r="D31" s="35">
        <v>0.67169999999999996</v>
      </c>
      <c r="E31" s="36" t="s">
        <v>112</v>
      </c>
      <c r="F31" s="34">
        <v>191</v>
      </c>
      <c r="G31" s="34">
        <v>77</v>
      </c>
      <c r="H31" s="34">
        <v>1.1649999618530273</v>
      </c>
      <c r="I31" s="24">
        <v>1.17</v>
      </c>
      <c r="J31" s="24">
        <v>1.2</v>
      </c>
      <c r="K31" s="13"/>
      <c r="L31" s="22"/>
      <c r="M31" s="49" t="s">
        <v>112</v>
      </c>
      <c r="N31" s="31" t="str" cm="1">
        <f t="array" aca="1" ref="N31" ca="1">IF(INDIRECT("M" &amp; ROW())="x", INDIRECT("B" &amp; ROW()) &amp; IF(INDIRECT("E" &amp; ROW())="x", " in 2", " in 3"), "")</f>
        <v>Jerome Kym in 2</v>
      </c>
    </row>
    <row r="32" spans="1:14" ht="124.8" x14ac:dyDescent="0.3">
      <c r="A32" s="37"/>
      <c r="B32" s="45" t="s">
        <v>98</v>
      </c>
      <c r="C32" s="37" t="s">
        <v>99</v>
      </c>
      <c r="D32" s="38">
        <v>0.32829999999999998</v>
      </c>
      <c r="E32" s="39"/>
      <c r="F32" s="37">
        <v>325</v>
      </c>
      <c r="G32" s="37">
        <v>269</v>
      </c>
      <c r="H32" s="37">
        <v>5.2899999618530273</v>
      </c>
      <c r="I32" s="24"/>
      <c r="J32" s="24"/>
      <c r="K32" s="50" t="s">
        <v>121</v>
      </c>
      <c r="L32" s="22">
        <v>7.5</v>
      </c>
      <c r="M32" s="22"/>
      <c r="N32" s="31" t="str" cm="1">
        <f t="array" aca="1" ref="N32" ca="1">IF(INDIRECT("M" &amp; ROW())="x", INDIRECT("B" &amp; ROW()) &amp; IF(INDIRECT("E" &amp; ROW())="x", " in 2", " in 3"), "")</f>
        <v/>
      </c>
    </row>
    <row r="33" spans="1:14" x14ac:dyDescent="0.3">
      <c r="A33" s="34">
        <v>10</v>
      </c>
      <c r="B33" s="44" t="s">
        <v>100</v>
      </c>
      <c r="C33" s="34" t="s">
        <v>101</v>
      </c>
      <c r="D33" s="35">
        <v>0.4178</v>
      </c>
      <c r="E33" s="36"/>
      <c r="F33" s="34">
        <v>518</v>
      </c>
      <c r="G33" s="34">
        <v>385</v>
      </c>
      <c r="H33" s="34">
        <v>5.25</v>
      </c>
      <c r="I33" s="24"/>
      <c r="J33" s="24"/>
      <c r="K33" s="13"/>
      <c r="L33" s="22"/>
      <c r="M33" s="22"/>
      <c r="N33" s="31" t="str" cm="1">
        <f t="array" aca="1" ref="N33" ca="1">IF(INDIRECT("M" &amp; ROW())="x", INDIRECT("B" &amp; ROW()) &amp; IF(INDIRECT("E" &amp; ROW())="x", " in 2", " in 3"), "")</f>
        <v/>
      </c>
    </row>
    <row r="34" spans="1:14" ht="156" x14ac:dyDescent="0.3">
      <c r="A34" s="37"/>
      <c r="B34" s="48" t="s">
        <v>102</v>
      </c>
      <c r="C34" s="37" t="s">
        <v>103</v>
      </c>
      <c r="D34" s="38">
        <v>0.58220000000000005</v>
      </c>
      <c r="E34" s="39" t="s">
        <v>112</v>
      </c>
      <c r="F34" s="37">
        <v>90</v>
      </c>
      <c r="G34" s="37">
        <v>80</v>
      </c>
      <c r="H34" s="37">
        <v>1.1679999828338623</v>
      </c>
      <c r="I34" s="24">
        <v>1.17</v>
      </c>
      <c r="J34" s="24">
        <v>1.2</v>
      </c>
      <c r="K34" s="50" t="s">
        <v>122</v>
      </c>
      <c r="L34" s="22">
        <v>7.5</v>
      </c>
      <c r="M34" s="49" t="s">
        <v>112</v>
      </c>
      <c r="N34" s="31" t="str" cm="1">
        <f t="array" aca="1" ref="N34" ca="1">IF(INDIRECT("M" &amp; ROW())="x", INDIRECT("B" &amp; ROW()) &amp; IF(INDIRECT("E" &amp; ROW())="x", " in 2", " in 3"), "")</f>
        <v>Raphael Collignon in 2</v>
      </c>
    </row>
    <row r="35" spans="1:14" x14ac:dyDescent="0.3">
      <c r="A35" s="34">
        <v>11</v>
      </c>
      <c r="B35" s="47" t="s">
        <v>76</v>
      </c>
      <c r="C35" s="34" t="s">
        <v>77</v>
      </c>
      <c r="D35" s="35">
        <v>0.4083</v>
      </c>
      <c r="E35" s="36" t="s">
        <v>112</v>
      </c>
      <c r="F35" s="34">
        <v>354</v>
      </c>
      <c r="G35" s="34">
        <v>168</v>
      </c>
      <c r="H35" s="34">
        <v>1.6579999923706055</v>
      </c>
      <c r="I35" s="24">
        <v>1.65</v>
      </c>
      <c r="J35" s="24">
        <v>2</v>
      </c>
      <c r="K35" s="13"/>
      <c r="L35" s="22"/>
      <c r="M35" s="22"/>
      <c r="N35" s="31" t="str" cm="1">
        <f t="array" aca="1" ref="N35" ca="1">IF(INDIRECT("M" &amp; ROW())="x", INDIRECT("B" &amp; ROW()) &amp; IF(INDIRECT("E" &amp; ROW())="x", " in 2", " in 3"), "")</f>
        <v/>
      </c>
    </row>
    <row r="36" spans="1:14" ht="140.4" x14ac:dyDescent="0.3">
      <c r="A36" s="37"/>
      <c r="B36" s="45" t="s">
        <v>78</v>
      </c>
      <c r="C36" s="37" t="s">
        <v>63</v>
      </c>
      <c r="D36" s="38">
        <v>0.5917</v>
      </c>
      <c r="E36" s="39"/>
      <c r="F36" s="37">
        <v>267</v>
      </c>
      <c r="G36" s="37">
        <v>322</v>
      </c>
      <c r="H36" s="37">
        <v>2.2699999809265137</v>
      </c>
      <c r="I36" s="24"/>
      <c r="J36" s="24">
        <v>2</v>
      </c>
      <c r="K36" s="50" t="s">
        <v>123</v>
      </c>
      <c r="L36" s="22">
        <v>6</v>
      </c>
      <c r="M36" s="49" t="s">
        <v>112</v>
      </c>
      <c r="N36" s="31" t="str" cm="1">
        <f t="array" aca="1" ref="N36" ca="1">IF(INDIRECT("M" &amp; ROW())="x", INDIRECT("B" &amp; ROW()) &amp; IF(INDIRECT("E" &amp; ROW())="x", " in 2", " in 3"), "")</f>
        <v>Christoph Negritu in 3</v>
      </c>
    </row>
    <row r="37" spans="1:14" x14ac:dyDescent="0.3">
      <c r="A37" s="34">
        <v>12</v>
      </c>
      <c r="B37" s="47" t="s">
        <v>70</v>
      </c>
      <c r="C37" s="34" t="s">
        <v>71</v>
      </c>
      <c r="D37" s="35">
        <v>0.59079999999999999</v>
      </c>
      <c r="E37" s="36" t="s">
        <v>112</v>
      </c>
      <c r="F37" s="34">
        <v>149</v>
      </c>
      <c r="G37" s="34">
        <v>94</v>
      </c>
      <c r="H37" s="34">
        <v>1.53</v>
      </c>
      <c r="I37" s="24">
        <v>1.48</v>
      </c>
      <c r="J37" s="24">
        <v>1.5</v>
      </c>
      <c r="K37" s="13"/>
      <c r="L37" s="22"/>
      <c r="M37" s="49" t="s">
        <v>112</v>
      </c>
      <c r="N37" s="31" t="str" cm="1">
        <f t="array" aca="1" ref="N37" ca="1">IF(INDIRECT("M" &amp; ROW())="x", INDIRECT("B" &amp; ROW()) &amp; IF(INDIRECT("E" &amp; ROW())="x", " in 2", " in 3"), "")</f>
        <v>Vilius Gaubas in 2</v>
      </c>
    </row>
    <row r="38" spans="1:14" ht="156" x14ac:dyDescent="0.3">
      <c r="A38" s="37"/>
      <c r="B38" s="45" t="s">
        <v>72</v>
      </c>
      <c r="C38" s="37" t="s">
        <v>63</v>
      </c>
      <c r="D38" s="38">
        <v>0.40920000000000001</v>
      </c>
      <c r="E38" s="39"/>
      <c r="F38" s="37">
        <v>352</v>
      </c>
      <c r="G38" s="37">
        <v>370</v>
      </c>
      <c r="H38" s="37">
        <v>2.38</v>
      </c>
      <c r="I38" s="24"/>
      <c r="J38" s="24"/>
      <c r="K38" s="50" t="s">
        <v>124</v>
      </c>
      <c r="L38" s="22">
        <v>7.5</v>
      </c>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5:H38">
    <sortCondition ref="A15: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104</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109</v>
      </c>
      <c r="C7" s="34" t="s">
        <v>57</v>
      </c>
      <c r="D7" s="35">
        <v>0.34560000000000002</v>
      </c>
      <c r="E7" s="34" t="s">
        <v>112</v>
      </c>
      <c r="F7" s="34">
        <v>8</v>
      </c>
      <c r="G7" s="34">
        <v>4</v>
      </c>
      <c r="H7" s="34">
        <v>1.6490000486373901</v>
      </c>
      <c r="I7" s="24">
        <v>1.81</v>
      </c>
      <c r="J7" s="24">
        <v>2</v>
      </c>
      <c r="K7" s="42">
        <v>0.95833333333333337</v>
      </c>
      <c r="L7" s="22"/>
      <c r="M7" s="22"/>
      <c r="N7" s="31" t="str" cm="1">
        <f t="array" aca="1" ref="N7" ca="1">IF(INDIRECT("M" &amp; ROW())="x", INDIRECT("B" &amp; ROW()) &amp; IF(INDIRECT("E" &amp; ROW())="x", " in 2", " in 3"), "")</f>
        <v/>
      </c>
    </row>
    <row r="8" spans="1:14" ht="265.2" x14ac:dyDescent="0.3">
      <c r="A8" s="37"/>
      <c r="B8" s="45" t="s">
        <v>110</v>
      </c>
      <c r="C8" s="37" t="s">
        <v>89</v>
      </c>
      <c r="D8" s="38">
        <v>0.65439999999999998</v>
      </c>
      <c r="E8" s="37"/>
      <c r="F8" s="37">
        <v>19</v>
      </c>
      <c r="G8" s="37">
        <v>42</v>
      </c>
      <c r="H8" s="37">
        <v>2.3599998950958252</v>
      </c>
      <c r="I8" s="24"/>
      <c r="J8" s="24">
        <v>2</v>
      </c>
      <c r="K8" s="50" t="s">
        <v>127</v>
      </c>
      <c r="L8" s="22">
        <v>6.5</v>
      </c>
      <c r="M8" s="49" t="s">
        <v>112</v>
      </c>
      <c r="N8" s="31" t="str" cm="1">
        <f t="array" aca="1" ref="N8" ca="1">IF(INDIRECT("M" &amp; ROW())="x", INDIRECT("B" &amp; ROW()) &amp; IF(INDIRECT("E" &amp; ROW())="x", " in 2", " in 3"), "")</f>
        <v>Clara Tauson in 3</v>
      </c>
    </row>
    <row r="9" spans="1:14" x14ac:dyDescent="0.3">
      <c r="A9" s="34">
        <v>2</v>
      </c>
      <c r="B9" s="44" t="s">
        <v>105</v>
      </c>
      <c r="C9" s="34" t="s">
        <v>106</v>
      </c>
      <c r="D9" s="35">
        <v>0.4214</v>
      </c>
      <c r="E9" s="34" t="s">
        <v>112</v>
      </c>
      <c r="F9" s="34">
        <v>13</v>
      </c>
      <c r="G9" s="34">
        <v>30</v>
      </c>
      <c r="H9" s="34">
        <v>1.6619999408721924</v>
      </c>
      <c r="I9" s="24">
        <v>1.75</v>
      </c>
      <c r="J9" s="24">
        <v>2</v>
      </c>
      <c r="K9" s="13"/>
      <c r="L9" s="22"/>
      <c r="M9" s="22"/>
      <c r="N9" s="31" t="str" cm="1">
        <f t="array" aca="1" ref="N9" ca="1">IF(INDIRECT("M" &amp; ROW())="x", INDIRECT("B" &amp; ROW()) &amp; IF(INDIRECT("E" &amp; ROW())="x", " in 2", " in 3"), "")</f>
        <v/>
      </c>
    </row>
    <row r="10" spans="1:14" ht="296.39999999999998" x14ac:dyDescent="0.3">
      <c r="A10" s="37"/>
      <c r="B10" s="45" t="s">
        <v>107</v>
      </c>
      <c r="C10" s="37" t="s">
        <v>108</v>
      </c>
      <c r="D10" s="38">
        <v>0.5786</v>
      </c>
      <c r="E10" s="37"/>
      <c r="F10" s="37">
        <v>49</v>
      </c>
      <c r="G10" s="37">
        <v>36</v>
      </c>
      <c r="H10" s="37">
        <v>2.3399999141693115</v>
      </c>
      <c r="I10" s="24"/>
      <c r="J10" s="24">
        <v>2</v>
      </c>
      <c r="K10" s="50" t="s">
        <v>128</v>
      </c>
      <c r="L10" s="22">
        <v>7</v>
      </c>
      <c r="M10" s="49" t="s">
        <v>112</v>
      </c>
      <c r="N10" s="31" t="str" cm="1">
        <f t="array" aca="1" ref="N10" ca="1">IF(INDIRECT("M" &amp; ROW())="x", INDIRECT("B" &amp; ROW()) &amp; IF(INDIRECT("E" &amp; ROW())="x", " in 2", " in 3"), "")</f>
        <v>Naomi Osaka in 3</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2025-08-05T08:09:08Z</dcterms:modified>
</cp:coreProperties>
</file>