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FC670B02-B691-471E-8914-107DDB01D131}" xr6:coauthVersionLast="47" xr6:coauthVersionMax="47" xr10:uidLastSave="{00000000-0000-0000-0000-000000000000}"/>
  <bookViews>
    <workbookView xWindow="-132" yWindow="156" windowWidth="23148" windowHeight="1221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87" i="1" a="1"/>
  <c r="N139" i="1" a="1"/>
  <c r="N86" i="6" a="1"/>
  <c r="N10" i="6" a="1"/>
  <c r="N83" i="6" a="1"/>
  <c r="N173" i="6" a="1"/>
  <c r="N31" i="1" a="1"/>
  <c r="N75" i="6" a="1"/>
  <c r="N12" i="1" a="1"/>
  <c r="N169" i="1" a="1"/>
  <c r="N145" i="1" a="1"/>
  <c r="N63" i="1" a="1"/>
  <c r="N66" i="6" a="1"/>
  <c r="N126" i="6" a="1"/>
  <c r="N124" i="6" a="1"/>
  <c r="N40" i="6" a="1"/>
  <c r="N124" i="1" a="1"/>
  <c r="N146" i="6" a="1"/>
  <c r="N136" i="6" a="1"/>
  <c r="N35" i="6" a="1"/>
  <c r="N178" i="6" a="1"/>
  <c r="N90" i="1" a="1"/>
  <c r="N185" i="6" a="1"/>
  <c r="N133" i="1" a="1"/>
  <c r="N56" i="6" a="1"/>
  <c r="N71" i="1" a="1"/>
  <c r="N181" i="1" a="1"/>
  <c r="N200" i="6" a="1"/>
  <c r="N73" i="1" a="1"/>
  <c r="N126" i="1" a="1"/>
  <c r="N132" i="1" a="1"/>
  <c r="N68" i="6" a="1"/>
  <c r="N28" i="6" a="1"/>
  <c r="N121" i="6" a="1"/>
  <c r="N82" i="6" a="1"/>
  <c r="N138" i="1" a="1"/>
  <c r="N171" i="1" a="1"/>
  <c r="N46" i="6" a="1"/>
  <c r="N172" i="6" a="1"/>
  <c r="N17" i="1" a="1"/>
  <c r="N69" i="6" a="1"/>
  <c r="N96" i="1" a="1"/>
  <c r="N41" i="1" a="1"/>
  <c r="N95" i="6" a="1"/>
  <c r="N112" i="1" a="1"/>
  <c r="N167" i="1" a="1"/>
  <c r="N47" i="1" a="1"/>
  <c r="N58" i="6" a="1"/>
  <c r="N9" i="6" a="1"/>
  <c r="N134" i="1" a="1"/>
  <c r="N62" i="1" a="1"/>
  <c r="N111" i="1" a="1"/>
  <c r="N52" i="1" a="1"/>
  <c r="N190" i="6" a="1"/>
  <c r="N56" i="1" a="1"/>
  <c r="N37" i="1" a="1"/>
  <c r="N186" i="6" a="1"/>
  <c r="N201" i="6" a="1"/>
  <c r="N71" i="6" a="1"/>
  <c r="N60" i="6" a="1"/>
  <c r="N206" i="6" a="1"/>
  <c r="N89" i="1" a="1"/>
  <c r="N122" i="1" a="1"/>
  <c r="N36" i="6" a="1"/>
  <c r="N152" i="6" a="1"/>
  <c r="N20" i="6" a="1"/>
  <c r="N91" i="1" a="1"/>
  <c r="N38" i="1" a="1"/>
  <c r="N140" i="1" a="1"/>
  <c r="N32" i="6" a="1"/>
  <c r="N61" i="6" a="1"/>
  <c r="N214" i="6" a="1"/>
  <c r="N62" i="6" a="1"/>
  <c r="N120" i="1" a="1"/>
  <c r="N88" i="6" a="1"/>
  <c r="N63" i="6" a="1"/>
  <c r="N34" i="1" a="1"/>
  <c r="N177" i="1" a="1"/>
  <c r="N68" i="1" a="1"/>
  <c r="N21" i="1" a="1"/>
  <c r="N171" i="6" a="1"/>
  <c r="N77" i="6" a="1"/>
  <c r="N196" i="6" a="1"/>
  <c r="N151" i="6" a="1"/>
  <c r="N12" i="6" a="1"/>
  <c r="N117" i="6" a="1"/>
  <c r="N50" i="6" a="1"/>
  <c r="N34" i="6" a="1"/>
  <c r="N103" i="1" a="1"/>
  <c r="N139" i="6" a="1"/>
  <c r="N67" i="1" a="1"/>
  <c r="N168" i="6" a="1"/>
  <c r="N137" i="1" a="1"/>
  <c r="N27" i="1" a="1"/>
  <c r="N80" i="6" a="1"/>
  <c r="N66" i="1" a="1"/>
  <c r="N43" i="1" a="1"/>
  <c r="N155" i="1" a="1"/>
  <c r="N52" i="6" a="1"/>
  <c r="N20" i="1" a="1"/>
  <c r="N14" i="1" a="1"/>
  <c r="N159" i="6" a="1"/>
  <c r="N51" i="1" a="1"/>
  <c r="N147" i="1" a="1"/>
  <c r="N41" i="6" a="1"/>
  <c r="N33" i="1" a="1"/>
  <c r="N100" i="6" a="1"/>
  <c r="N107" i="6" a="1"/>
  <c r="N96" i="6" a="1"/>
  <c r="N162" i="1" a="1"/>
  <c r="N128" i="1" a="1"/>
  <c r="N133" i="6" a="1"/>
  <c r="N119" i="6" a="1"/>
  <c r="N32" i="1" a="1"/>
  <c r="N178" i="1" a="1"/>
  <c r="N104" i="1" a="1"/>
  <c r="N188" i="6" a="1"/>
  <c r="N153" i="6" a="1"/>
  <c r="N27" i="6" a="1"/>
  <c r="N7" i="1" a="1"/>
  <c r="N18" i="1" a="1"/>
  <c r="N89" i="6" a="1"/>
  <c r="N95" i="1" a="1"/>
  <c r="N165" i="6" a="1"/>
  <c r="N48" i="1" a="1"/>
  <c r="N119" i="1" a="1"/>
  <c r="N160" i="1" a="1"/>
  <c r="N161" i="6" a="1"/>
  <c r="N131" i="1" a="1"/>
  <c r="N49" i="6" a="1"/>
  <c r="N11" i="6" a="1"/>
  <c r="N144" i="6" a="1"/>
  <c r="N85" i="1" a="1"/>
  <c r="N90" i="6" a="1"/>
  <c r="N211" i="6" a="1"/>
  <c r="N164" i="6" a="1"/>
  <c r="N94" i="1" a="1"/>
  <c r="N45" i="1" a="1"/>
  <c r="N70" i="1" a="1"/>
  <c r="N179" i="1" a="1"/>
  <c r="N11" i="1" a="1"/>
  <c r="N98" i="6" a="1"/>
  <c r="N125" i="6" a="1"/>
  <c r="N104" i="6" a="1"/>
  <c r="N180" i="1" a="1"/>
  <c r="N199" i="6" a="1"/>
  <c r="N114" i="1" a="1"/>
  <c r="N73" i="6" a="1"/>
  <c r="N33" i="6" a="1"/>
  <c r="N77" i="1" a="1"/>
  <c r="N102" i="1" a="1"/>
  <c r="N203" i="6" a="1"/>
  <c r="N205" i="6" a="1"/>
  <c r="N99" i="6" a="1"/>
  <c r="N193" i="6" a="1"/>
  <c r="N28" i="1" a="1"/>
  <c r="N84" i="6" a="1"/>
  <c r="N101" i="1" a="1"/>
  <c r="N110" i="6" a="1"/>
  <c r="N44" i="1" a="1"/>
  <c r="N99" i="1" a="1"/>
  <c r="N156" i="1" a="1"/>
  <c r="N15" i="6" a="1"/>
  <c r="N31" i="6" a="1"/>
  <c r="N134" i="6" a="1"/>
  <c r="N46" i="1" a="1"/>
  <c r="N160" i="6" a="1"/>
  <c r="N45" i="6" a="1"/>
  <c r="N192" i="6" a="1"/>
  <c r="N164" i="1" a="1"/>
  <c r="N127" i="6" a="1"/>
  <c r="N116" i="6" a="1"/>
  <c r="N157" i="6" a="1"/>
  <c r="N39" i="1" a="1"/>
  <c r="N25" i="1" a="1"/>
  <c r="N123" i="1" a="1"/>
  <c r="N78" i="1" a="1"/>
  <c r="N141" i="6" a="1"/>
  <c r="N135" i="1" a="1"/>
  <c r="N50" i="1" a="1"/>
  <c r="N176" i="1" a="1"/>
  <c r="N120" i="6" a="1"/>
  <c r="N170" i="6" a="1"/>
  <c r="N109" i="6" a="1"/>
  <c r="N29" i="1" a="1"/>
  <c r="N54" i="1" a="1"/>
  <c r="N174" i="6" a="1"/>
  <c r="N113" i="6" a="1"/>
  <c r="N161" i="1" a="1"/>
  <c r="N197" i="6" a="1"/>
  <c r="N165" i="1" a="1"/>
  <c r="N7" i="6" a="1"/>
  <c r="N79" i="1" a="1"/>
  <c r="N212" i="6" a="1"/>
  <c r="N57" i="6" a="1"/>
  <c r="N150" i="6" a="1"/>
  <c r="N54" i="6" a="1"/>
  <c r="N22" i="6" a="1"/>
  <c r="N144" i="1" a="1"/>
  <c r="N129" i="6" a="1"/>
  <c r="N10" i="1" a="1"/>
  <c r="N147" i="6" a="1"/>
  <c r="N72" i="6" a="1"/>
  <c r="N130" i="1" a="1"/>
  <c r="N49" i="1" a="1"/>
  <c r="N92" i="1" a="1"/>
  <c r="N181" i="6" a="1"/>
  <c r="N123" i="6" a="1"/>
  <c r="N100" i="1" a="1"/>
  <c r="N194" i="6" a="1"/>
  <c r="N109" i="1" a="1"/>
  <c r="N142" i="1" a="1"/>
  <c r="N19" i="1" a="1"/>
  <c r="N175" i="6" a="1"/>
  <c r="N213" i="6" a="1"/>
  <c r="N207" i="6" a="1"/>
  <c r="N65" i="1" a="1"/>
  <c r="N23" i="1" a="1"/>
  <c r="N154" i="1" a="1"/>
  <c r="N13" i="1" a="1"/>
  <c r="N107" i="1" a="1"/>
  <c r="N42" i="1" a="1"/>
  <c r="N159" i="1" a="1"/>
  <c r="N187" i="6" a="1"/>
  <c r="N16" i="6" a="1"/>
  <c r="N198" i="6" a="1"/>
  <c r="N110" i="1" a="1"/>
  <c r="N67" i="6" a="1"/>
  <c r="N208" i="6" a="1"/>
  <c r="N81" i="6" a="1"/>
  <c r="N17" i="6" a="1"/>
  <c r="N111" i="6" a="1"/>
  <c r="N140" i="6" a="1"/>
  <c r="N91" i="6" a="1"/>
  <c r="N116" i="1" a="1"/>
  <c r="N143" i="6" a="1"/>
  <c r="N53" i="1" a="1"/>
  <c r="N158" i="1" a="1"/>
  <c r="N88" i="1" a="1"/>
  <c r="N57" i="1" a="1"/>
  <c r="N82" i="1" a="1"/>
  <c r="N148" i="1" a="1"/>
  <c r="N26" i="6" a="1"/>
  <c r="N145" i="6" a="1"/>
  <c r="N103" i="6" a="1"/>
  <c r="N61" i="1" a="1"/>
  <c r="N86" i="1" a="1"/>
  <c r="N195" i="6" a="1"/>
  <c r="N179" i="6" a="1"/>
  <c r="N143" i="1" a="1"/>
  <c r="N30" i="6" a="1"/>
  <c r="N30" i="1" a="1"/>
  <c r="N92" i="6" a="1"/>
  <c r="N127" i="1" a="1"/>
  <c r="N148" i="6" a="1"/>
  <c r="N55" i="1" a="1"/>
  <c r="N167" i="6" a="1"/>
  <c r="N8" i="6" a="1"/>
  <c r="N129" i="1" a="1"/>
  <c r="N24" i="1" a="1"/>
  <c r="N74" i="1" a="1"/>
  <c r="N13" i="6" a="1"/>
  <c r="N115" i="6" a="1"/>
  <c r="N106" i="6" a="1"/>
  <c r="N59" i="6" a="1"/>
  <c r="N118" i="6" a="1"/>
  <c r="N93" i="1" a="1"/>
  <c r="N112" i="6" a="1"/>
  <c r="N141" i="1" a="1"/>
  <c r="N173" i="1" a="1"/>
  <c r="N64" i="1" a="1"/>
  <c r="N176" i="6" a="1"/>
  <c r="N184" i="6" a="1"/>
  <c r="N162" i="6" a="1"/>
  <c r="N180" i="6" a="1"/>
  <c r="N146" i="1" a="1"/>
  <c r="N155" i="6" a="1"/>
  <c r="N76" i="1" a="1"/>
  <c r="N36" i="1" a="1"/>
  <c r="N81" i="1" a="1"/>
  <c r="N106" i="1" a="1"/>
  <c r="N21" i="6" a="1"/>
  <c r="N93" i="6" a="1"/>
  <c r="N149" i="6" a="1"/>
  <c r="N76" i="6" a="1"/>
  <c r="N136" i="1" a="1"/>
  <c r="N189" i="6" a="1"/>
  <c r="N209" i="6" a="1"/>
  <c r="N9" i="1" a="1"/>
  <c r="N38" i="6" a="1"/>
  <c r="N60" i="1" a="1"/>
  <c r="N156" i="6" a="1"/>
  <c r="N35" i="1" a="1"/>
  <c r="N39" i="6" a="1"/>
  <c r="N79" i="6" a="1"/>
  <c r="N117" i="1" a="1"/>
  <c r="N172" i="1" a="1"/>
  <c r="N102" i="6" a="1"/>
  <c r="N121" i="1" a="1"/>
  <c r="N166" i="1" a="1"/>
  <c r="N14" i="6" a="1"/>
  <c r="N47" i="6" a="1"/>
  <c r="N169" i="6" a="1"/>
  <c r="N19" i="6" a="1"/>
  <c r="N125" i="1" a="1"/>
  <c r="N174" i="1" a="1"/>
  <c r="N132" i="6" a="1"/>
  <c r="N182" i="6" a="1"/>
  <c r="N168" i="1" a="1"/>
  <c r="N44" i="6" a="1"/>
  <c r="N115" i="1" a="1"/>
  <c r="N128" i="6" a="1"/>
  <c r="N177" i="6" a="1"/>
  <c r="N108" i="1" a="1"/>
  <c r="N87" i="6" a="1"/>
  <c r="N105" i="6" a="1"/>
  <c r="N183" i="6" a="1"/>
  <c r="N210" i="6" a="1"/>
  <c r="N16" i="1" a="1"/>
  <c r="N25" i="6" a="1"/>
  <c r="N163" i="1" a="1"/>
  <c r="N101" i="6" a="1"/>
  <c r="N97" i="1" a="1"/>
  <c r="N8" i="1" a="1"/>
  <c r="N98" i="1" a="1"/>
  <c r="N138" i="6" a="1"/>
  <c r="N70" i="6" a="1"/>
  <c r="N75" i="1" a="1"/>
  <c r="N26" i="1" a="1"/>
  <c r="N85" i="6" a="1"/>
  <c r="N108" i="6" a="1"/>
  <c r="N118" i="1" a="1"/>
  <c r="N170" i="1" a="1"/>
  <c r="N72" i="1" a="1"/>
  <c r="N158" i="6" a="1"/>
  <c r="N15" i="1" a="1"/>
  <c r="N18" i="6" a="1"/>
  <c r="N163" i="6" a="1"/>
  <c r="N58" i="1" a="1"/>
  <c r="N166" i="6" a="1"/>
  <c r="N37" i="6" a="1"/>
  <c r="N105" i="1" a="1"/>
  <c r="N113" i="1" a="1"/>
  <c r="N150" i="1" a="1"/>
  <c r="N204" i="6" a="1"/>
  <c r="N74" i="6" a="1"/>
  <c r="N94" i="6" a="1"/>
  <c r="N24" i="6" a="1"/>
  <c r="N175" i="1" a="1"/>
  <c r="N65" i="6" a="1"/>
  <c r="N22" i="1" a="1"/>
  <c r="N191" i="6" a="1"/>
  <c r="N130" i="6" a="1"/>
  <c r="N59" i="1" a="1"/>
  <c r="N154" i="6" a="1"/>
  <c r="N69" i="1" a="1"/>
  <c r="N48" i="6" a="1"/>
  <c r="N114" i="6" a="1"/>
  <c r="N149" i="1" a="1"/>
  <c r="N131" i="6" a="1"/>
  <c r="N23" i="6" a="1"/>
  <c r="N153" i="1" a="1"/>
  <c r="N83" i="1" a="1"/>
  <c r="N142" i="6" a="1"/>
  <c r="N97" i="6" a="1"/>
  <c r="N53" i="6" a="1"/>
  <c r="N43" i="6" a="1"/>
  <c r="N157" i="1" a="1"/>
  <c r="N152" i="1" a="1"/>
  <c r="N137" i="6" a="1"/>
  <c r="N122" i="6" a="1"/>
  <c r="N84" i="1" a="1"/>
  <c r="N135" i="6" a="1"/>
  <c r="N80" i="1" a="1"/>
  <c r="N55" i="6" a="1"/>
  <c r="N78" i="6" a="1"/>
  <c r="N29" i="6" a="1"/>
  <c r="N42" i="6" a="1"/>
  <c r="N202" i="6" a="1"/>
  <c r="N64" i="6" a="1"/>
  <c r="N51" i="6" a="1"/>
  <c r="N151" i="1" a="1"/>
  <c r="N151" i="1" l="1"/>
  <c r="N51" i="6"/>
  <c r="N64" i="6"/>
  <c r="N202" i="6"/>
  <c r="N42" i="6"/>
  <c r="N29" i="6"/>
  <c r="N78" i="6"/>
  <c r="N55" i="6"/>
  <c r="N80" i="1"/>
  <c r="N135" i="6"/>
  <c r="N84" i="1"/>
  <c r="N122" i="6"/>
  <c r="N137" i="6"/>
  <c r="N152" i="1"/>
  <c r="N157" i="1"/>
  <c r="N43" i="6"/>
  <c r="N53" i="6"/>
  <c r="N97" i="6"/>
  <c r="N142" i="6"/>
  <c r="N83" i="1"/>
  <c r="N153" i="1"/>
  <c r="N23" i="6"/>
  <c r="N131" i="6"/>
  <c r="N149" i="1"/>
  <c r="N114" i="6"/>
  <c r="N48" i="6"/>
  <c r="N69" i="1"/>
  <c r="N154" i="6"/>
  <c r="N59" i="1"/>
  <c r="N130" i="6"/>
  <c r="N191" i="6"/>
  <c r="N22" i="1"/>
  <c r="N65" i="6"/>
  <c r="N175" i="1"/>
  <c r="N24" i="6"/>
  <c r="N94" i="6"/>
  <c r="N74" i="6"/>
  <c r="N204" i="6"/>
  <c r="N150" i="1"/>
  <c r="N113" i="1"/>
  <c r="N105" i="1"/>
  <c r="N37" i="6"/>
  <c r="N166" i="6"/>
  <c r="N58" i="1"/>
  <c r="N163" i="6"/>
  <c r="N18" i="6"/>
  <c r="N15" i="1"/>
  <c r="N158" i="6"/>
  <c r="N72" i="1"/>
  <c r="N170" i="1"/>
  <c r="N118" i="1"/>
  <c r="N108" i="6"/>
  <c r="N85" i="6"/>
  <c r="N26" i="1"/>
  <c r="N75" i="1"/>
  <c r="N70" i="6"/>
  <c r="N138" i="6"/>
  <c r="N98" i="1"/>
  <c r="N8" i="1"/>
  <c r="O8" i="1" s="1"/>
  <c r="N97" i="1"/>
  <c r="N101" i="6"/>
  <c r="N163" i="1"/>
  <c r="N25" i="6"/>
  <c r="N16" i="1"/>
  <c r="N210" i="6"/>
  <c r="N183" i="6"/>
  <c r="N105" i="6"/>
  <c r="N87" i="6"/>
  <c r="N108" i="1"/>
  <c r="N177" i="6"/>
  <c r="N128" i="6"/>
  <c r="N115" i="1"/>
  <c r="N44" i="6"/>
  <c r="N168" i="1"/>
  <c r="N182" i="6"/>
  <c r="N132" i="6"/>
  <c r="N174" i="1"/>
  <c r="N125" i="1"/>
  <c r="N19" i="6"/>
  <c r="N169" i="6"/>
  <c r="N47" i="6"/>
  <c r="N14" i="6"/>
  <c r="N166" i="1"/>
  <c r="N121" i="1"/>
  <c r="N102" i="6"/>
  <c r="N172" i="1"/>
  <c r="N117" i="1"/>
  <c r="N79" i="6"/>
  <c r="N39" i="6"/>
  <c r="N35" i="1"/>
  <c r="N156" i="6"/>
  <c r="N60" i="1"/>
  <c r="N38" i="6"/>
  <c r="N9" i="1"/>
  <c r="N209" i="6"/>
  <c r="N189" i="6"/>
  <c r="N136" i="1"/>
  <c r="N76" i="6"/>
  <c r="N149" i="6"/>
  <c r="N93" i="6"/>
  <c r="N21" i="6"/>
  <c r="N106" i="1"/>
  <c r="N81" i="1"/>
  <c r="N36" i="1"/>
  <c r="N76" i="1"/>
  <c r="N155" i="6"/>
  <c r="N146" i="1"/>
  <c r="N180" i="6"/>
  <c r="N162" i="6"/>
  <c r="N184" i="6"/>
  <c r="N176" i="6"/>
  <c r="N64" i="1"/>
  <c r="N173" i="1"/>
  <c r="N141" i="1"/>
  <c r="N112" i="6"/>
  <c r="N93" i="1"/>
  <c r="N118" i="6"/>
  <c r="N59" i="6"/>
  <c r="N106" i="6"/>
  <c r="N115" i="6"/>
  <c r="N13" i="6"/>
  <c r="N74" i="1"/>
  <c r="N24" i="1"/>
  <c r="N129" i="1"/>
  <c r="N8" i="6"/>
  <c r="N167" i="6"/>
  <c r="N55" i="1"/>
  <c r="N148" i="6"/>
  <c r="N127" i="1"/>
  <c r="N92" i="6"/>
  <c r="N30" i="1"/>
  <c r="N30" i="6"/>
  <c r="N143" i="1"/>
  <c r="N179" i="6"/>
  <c r="N195" i="6"/>
  <c r="N86" i="1"/>
  <c r="N61" i="1"/>
  <c r="N103" i="6"/>
  <c r="N145" i="6"/>
  <c r="N26" i="6"/>
  <c r="N148" i="1"/>
  <c r="N82" i="1"/>
  <c r="N57" i="1"/>
  <c r="N88" i="1"/>
  <c r="N158" i="1"/>
  <c r="N53" i="1"/>
  <c r="N143" i="6"/>
  <c r="N116" i="1"/>
  <c r="N91" i="6"/>
  <c r="N140" i="6"/>
  <c r="N111" i="6"/>
  <c r="N17" i="6"/>
  <c r="N81" i="6"/>
  <c r="N208" i="6"/>
  <c r="N67" i="6"/>
  <c r="N110" i="1"/>
  <c r="N198" i="6"/>
  <c r="N16" i="6"/>
  <c r="N187" i="6"/>
  <c r="N159" i="1"/>
  <c r="N42" i="1"/>
  <c r="N107" i="1"/>
  <c r="N13" i="1"/>
  <c r="N154" i="1"/>
  <c r="N23" i="1"/>
  <c r="N65" i="1"/>
  <c r="N207" i="6"/>
  <c r="N213" i="6"/>
  <c r="N175" i="6"/>
  <c r="N19" i="1"/>
  <c r="N142" i="1"/>
  <c r="N109" i="1"/>
  <c r="N194" i="6"/>
  <c r="N100" i="1"/>
  <c r="N123" i="6"/>
  <c r="N181" i="6"/>
  <c r="N92" i="1"/>
  <c r="N49" i="1"/>
  <c r="N130" i="1"/>
  <c r="N72" i="6"/>
  <c r="N147" i="6"/>
  <c r="N10" i="1"/>
  <c r="N129" i="6"/>
  <c r="N144" i="1"/>
  <c r="N22" i="6"/>
  <c r="N54" i="6"/>
  <c r="N150" i="6"/>
  <c r="N57" i="6"/>
  <c r="N212" i="6"/>
  <c r="N79" i="1"/>
  <c r="N7" i="6"/>
  <c r="N165" i="1"/>
  <c r="N197" i="6"/>
  <c r="N161" i="1"/>
  <c r="N113" i="6"/>
  <c r="N174" i="6"/>
  <c r="N54" i="1"/>
  <c r="N29" i="1"/>
  <c r="N109" i="6"/>
  <c r="N170" i="6"/>
  <c r="N120" i="6"/>
  <c r="N176" i="1"/>
  <c r="N50" i="1"/>
  <c r="N135" i="1"/>
  <c r="N141" i="6"/>
  <c r="N78" i="1"/>
  <c r="N123" i="1"/>
  <c r="N25" i="1"/>
  <c r="N39" i="1"/>
  <c r="N157" i="6"/>
  <c r="N116" i="6"/>
  <c r="N127" i="6"/>
  <c r="N164" i="1"/>
  <c r="N192" i="6"/>
  <c r="N45" i="6"/>
  <c r="N160" i="6"/>
  <c r="N46" i="1"/>
  <c r="N134" i="6"/>
  <c r="N31" i="6"/>
  <c r="N15" i="6"/>
  <c r="N156" i="1"/>
  <c r="N99" i="1"/>
  <c r="N44" i="1"/>
  <c r="N110" i="6"/>
  <c r="N101" i="1"/>
  <c r="N84" i="6"/>
  <c r="N28" i="1"/>
  <c r="N193" i="6"/>
  <c r="N99" i="6"/>
  <c r="N205" i="6"/>
  <c r="N203" i="6"/>
  <c r="N102" i="1"/>
  <c r="N77" i="1"/>
  <c r="N33" i="6"/>
  <c r="N73" i="6"/>
  <c r="N114" i="1"/>
  <c r="N199" i="6"/>
  <c r="N180" i="1"/>
  <c r="N104" i="6"/>
  <c r="N125" i="6"/>
  <c r="N98" i="6"/>
  <c r="N11" i="1"/>
  <c r="N179" i="1"/>
  <c r="N70" i="1"/>
  <c r="N45" i="1"/>
  <c r="N94" i="1"/>
  <c r="N164" i="6"/>
  <c r="N211" i="6"/>
  <c r="N90" i="6"/>
  <c r="N85" i="1"/>
  <c r="N144" i="6"/>
  <c r="N11" i="6"/>
  <c r="N49" i="6"/>
  <c r="N131" i="1"/>
  <c r="N161" i="6"/>
  <c r="N160" i="1"/>
  <c r="N119" i="1"/>
  <c r="N48" i="1"/>
  <c r="N165" i="6"/>
  <c r="N95" i="1"/>
  <c r="N89" i="6"/>
  <c r="N18" i="1"/>
  <c r="N7" i="1"/>
  <c r="O7" i="1" s="1"/>
  <c r="N27" i="6"/>
  <c r="N153" i="6"/>
  <c r="N188" i="6"/>
  <c r="N104" i="1"/>
  <c r="N178" i="1"/>
  <c r="N32" i="1"/>
  <c r="N119" i="6"/>
  <c r="N133" i="6"/>
  <c r="N128" i="1"/>
  <c r="N162" i="1"/>
  <c r="N96" i="6"/>
  <c r="N107" i="6"/>
  <c r="N100" i="6"/>
  <c r="N33" i="1"/>
  <c r="N41" i="6"/>
  <c r="N147" i="1"/>
  <c r="N51" i="1"/>
  <c r="N159" i="6"/>
  <c r="N14" i="1"/>
  <c r="N20" i="1"/>
  <c r="N52" i="6"/>
  <c r="N155" i="1"/>
  <c r="N43" i="1"/>
  <c r="N66" i="1"/>
  <c r="N80" i="6"/>
  <c r="N27" i="1"/>
  <c r="N137" i="1"/>
  <c r="N168" i="6"/>
  <c r="N67" i="1"/>
  <c r="N139" i="6"/>
  <c r="N103" i="1"/>
  <c r="N34" i="6"/>
  <c r="N50" i="6"/>
  <c r="N117" i="6"/>
  <c r="N12" i="6"/>
  <c r="N151" i="6"/>
  <c r="N196" i="6"/>
  <c r="N77" i="6"/>
  <c r="N171" i="6"/>
  <c r="N21" i="1"/>
  <c r="N68" i="1"/>
  <c r="N177" i="1"/>
  <c r="N34" i="1"/>
  <c r="N63" i="6"/>
  <c r="N88" i="6"/>
  <c r="N120" i="1"/>
  <c r="N62" i="6"/>
  <c r="N214" i="6"/>
  <c r="N61" i="6"/>
  <c r="N32" i="6"/>
  <c r="N140" i="1"/>
  <c r="N38" i="1"/>
  <c r="N91" i="1"/>
  <c r="N20" i="6"/>
  <c r="N152" i="6"/>
  <c r="N36" i="6"/>
  <c r="N122" i="1"/>
  <c r="N89" i="1"/>
  <c r="N206" i="6"/>
  <c r="N60" i="6"/>
  <c r="N71" i="6"/>
  <c r="N201" i="6"/>
  <c r="N186" i="6"/>
  <c r="N37" i="1"/>
  <c r="N56" i="1"/>
  <c r="N190" i="6"/>
  <c r="N52" i="1"/>
  <c r="N111" i="1"/>
  <c r="N62" i="1"/>
  <c r="N134" i="1"/>
  <c r="N9" i="6"/>
  <c r="N58" i="6"/>
  <c r="N47" i="1"/>
  <c r="N167" i="1"/>
  <c r="N112" i="1"/>
  <c r="N95" i="6"/>
  <c r="N41" i="1"/>
  <c r="N96" i="1"/>
  <c r="N69" i="6"/>
  <c r="N17" i="1"/>
  <c r="N172" i="6"/>
  <c r="N46" i="6"/>
  <c r="N171" i="1"/>
  <c r="N138" i="1"/>
  <c r="N82" i="6"/>
  <c r="N121" i="6"/>
  <c r="N28" i="6"/>
  <c r="N68" i="6"/>
  <c r="N132" i="1"/>
  <c r="N126" i="1"/>
  <c r="N73" i="1"/>
  <c r="N200" i="6"/>
  <c r="N181" i="1"/>
  <c r="N71" i="1"/>
  <c r="N56" i="6"/>
  <c r="N133" i="1"/>
  <c r="N185" i="6"/>
  <c r="N90" i="1"/>
  <c r="N178" i="6"/>
  <c r="N35" i="6"/>
  <c r="N136" i="6"/>
  <c r="N146" i="6"/>
  <c r="N124" i="1"/>
  <c r="N40" i="6"/>
  <c r="N124" i="6"/>
  <c r="N126" i="6"/>
  <c r="N66" i="6"/>
  <c r="N63" i="1"/>
  <c r="N145" i="1"/>
  <c r="N169" i="1"/>
  <c r="N12" i="1"/>
  <c r="N75" i="6"/>
  <c r="N31" i="1"/>
  <c r="N173" i="6"/>
  <c r="N83" i="6"/>
  <c r="N10" i="6"/>
  <c r="N86" i="6"/>
  <c r="N139" i="1"/>
  <c r="N87"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<sst xmlns="http://schemas.openxmlformats.org/spreadsheetml/2006/main" count="297" uniqueCount="182">
  <si>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</si>
  <si>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</si>
  <si>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</si>
  <si>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</si>
  <si>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</si>
  <si>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</si>
  <si>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</si>
  <si>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</si>
  <si>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</si>
  <si>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</si>
  <si>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</si>
  <si>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</si>
  <si>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</si>
  <si>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</si>
  <si>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</si>
  <si>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</si>
  <si>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</si>
  <si>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</si>
  <si>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</si>
  <si>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</si>
  <si>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</si>
  <si>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</si>
  <si>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</si>
  <si>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</si>
  <si>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</si>
  <si>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</si>
  <si>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</si>
  <si>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</si>
  <si>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</si>
  <si>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</si>
  <si>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</si>
  <si>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</si>
  <si>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</si>
  <si>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</si>
  <si>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</si>
  <si>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</si>
  <si>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</si>
  <si>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</si>
  <si>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</si>
  <si>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</si>
  <si>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</si>
  <si>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</si>
  <si>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</si>
  <si>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</si>
  <si>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</si>
  <si>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</si>
  <si>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</si>
  <si>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</si>
  <si>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</si>
  <si>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</si>
  <si>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</si>
  <si>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</si>
  <si>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</si>
  <si>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Cincinnati Open - Cincinnati, Masters, USA, Hard, 04/08/2025, $10.6M, ATP Masters 1000                                                                                                                                                                                                                                               </t>
  </si>
  <si>
    <t>Jannik Sinner</t>
  </si>
  <si>
    <t>ITA</t>
  </si>
  <si>
    <t>Daniel Elahi Galan</t>
  </si>
  <si>
    <t>COL</t>
  </si>
  <si>
    <t>Sebastian Baez</t>
  </si>
  <si>
    <t>ARG</t>
  </si>
  <si>
    <t>Gabriel Diallo</t>
  </si>
  <si>
    <t>CAN</t>
  </si>
  <si>
    <t>Tomas Machac</t>
  </si>
  <si>
    <t>CZE</t>
  </si>
  <si>
    <t>Adrian Mannarino</t>
  </si>
  <si>
    <t>FRA</t>
  </si>
  <si>
    <t>Pedro Martinez Portero</t>
  </si>
  <si>
    <t>ESP</t>
  </si>
  <si>
    <t>Tommy Paul</t>
  </si>
  <si>
    <t>USA</t>
  </si>
  <si>
    <t>Casper Ruud</t>
  </si>
  <si>
    <t>NOR</t>
  </si>
  <si>
    <t>Arthur Rinderknech</t>
  </si>
  <si>
    <t>Tomas Martin Etcheverry</t>
  </si>
  <si>
    <t>Felix Auger Aliassime</t>
  </si>
  <si>
    <t>Stefanos Tsitsipas</t>
  </si>
  <si>
    <t>GRE</t>
  </si>
  <si>
    <t>Fabian Marozsan</t>
  </si>
  <si>
    <t>HUN</t>
  </si>
  <si>
    <t>Benjamin Bonzi</t>
  </si>
  <si>
    <t>Lorenzo Musetti</t>
  </si>
  <si>
    <t>Taylor Harry Fritz</t>
  </si>
  <si>
    <t>Emilio Nava</t>
  </si>
  <si>
    <t>Zizou Bergs</t>
  </si>
  <si>
    <t>BEL</t>
  </si>
  <si>
    <t>Lorenzo Sonego</t>
  </si>
  <si>
    <t>Alejandro Davidovich Fokina</t>
  </si>
  <si>
    <t>Joao Fonseca</t>
  </si>
  <si>
    <t>BRA</t>
  </si>
  <si>
    <t>Terence Atmane</t>
  </si>
  <si>
    <t>Flavio Cobolli</t>
  </si>
  <si>
    <t>Frances Tiafoe</t>
  </si>
  <si>
    <t>Roberto Carballes Baena</t>
  </si>
  <si>
    <t>Chak Lam Coleman Wong</t>
  </si>
  <si>
    <t>HKG</t>
  </si>
  <si>
    <t>Ugo Humbert</t>
  </si>
  <si>
    <t>Alex Michelsen</t>
  </si>
  <si>
    <t>Corentin Moutet</t>
  </si>
  <si>
    <t>Roman Safiullin</t>
  </si>
  <si>
    <t>RUS</t>
  </si>
  <si>
    <t>Holger Rune</t>
  </si>
  <si>
    <t>DEN</t>
  </si>
  <si>
    <t xml:space="preserve">Cincinnati Open - Cincinnati, Masters, USA, Hard, 04/08/2025, $5.152M, WTA 1000                                                                                                                                                                                                                                                       </t>
  </si>
  <si>
    <t>Aryna Sabalenka</t>
  </si>
  <si>
    <t>BLR</t>
  </si>
  <si>
    <t>Marketa Vondrousova</t>
  </si>
  <si>
    <t>Olga Danilovic</t>
  </si>
  <si>
    <t>SRB</t>
  </si>
  <si>
    <t>Emma Raducanu</t>
  </si>
  <si>
    <t>GBR</t>
  </si>
  <si>
    <t>Leylah Annie Fernandez</t>
  </si>
  <si>
    <t>Jessica Bouzas Maneiro</t>
  </si>
  <si>
    <t>Taylor Townsend</t>
  </si>
  <si>
    <t>Liudmila Samsonova</t>
  </si>
  <si>
    <t>Elena Rybakina</t>
  </si>
  <si>
    <t>KAZ</t>
  </si>
  <si>
    <t>Renata Zarazua</t>
  </si>
  <si>
    <t>MEX</t>
  </si>
  <si>
    <t>Clervie Ngounoue</t>
  </si>
  <si>
    <t>Elise Mertens</t>
  </si>
  <si>
    <t>Anastasia Pavlyuchenkova</t>
  </si>
  <si>
    <t>Aoi Ito</t>
  </si>
  <si>
    <t>JPN</t>
  </si>
  <si>
    <t>Eva Lys</t>
  </si>
  <si>
    <t>GER</t>
  </si>
  <si>
    <t>Madison Keys</t>
  </si>
  <si>
    <t>Iga Swiatek</t>
  </si>
  <si>
    <t>POL</t>
  </si>
  <si>
    <t>Anastasia Potapova</t>
  </si>
  <si>
    <t>Tatjana Maria</t>
  </si>
  <si>
    <t>Marta Kostyuk</t>
  </si>
  <si>
    <t>UKR</t>
  </si>
  <si>
    <t>Magdalena Frech</t>
  </si>
  <si>
    <t>Sorana Cirstea</t>
  </si>
  <si>
    <t>ROU</t>
  </si>
  <si>
    <t>Diana Shnaider</t>
  </si>
  <si>
    <t>Ekaterina Alexandrova</t>
  </si>
  <si>
    <t>Lulu Sun</t>
  </si>
  <si>
    <t>NZL</t>
  </si>
  <si>
    <t>Maya Joint</t>
  </si>
  <si>
    <t>AUS</t>
  </si>
  <si>
    <t>Beatriz Haddad Maia</t>
  </si>
  <si>
    <t>Anna Kalinskaya</t>
  </si>
  <si>
    <t>Peyton Stearns</t>
  </si>
  <si>
    <t>Leolia Jeanjean</t>
  </si>
  <si>
    <t>Amanda Anisimova</t>
  </si>
  <si>
    <t>x</t>
  </si>
  <si>
    <r>
      <t xml:space="preserve">Kostyuk 1-0 (Aug 2024, hard, 2 sets). Hard win %'s favour Kostyuk. 
Maria had a 2 sets win in the 1st round as favourite. She reached a CH q final in March. 2nd round in Austin. 2nd round of the Aus Open. CH q final in Oct.
Kostyuk reached the 3rd round last season. Quarter finals in Montreal 2025, 4th Round in Miami 2025, 4th Round in Indian Wells 2025, Quarter finals in Doha 2025, 3rd Round at the Australian Open 2025, 3rd Round in Wuhan 2024, Quarter finals in Seoul 2024, 3rd Round at the US Open 2024.
Kostyuk retired from Montreal last week. 
12 month and 2025 stats favour Kostyuk. As long as she is over her issue from last week, she is the stronger player. 
</t>
    </r>
    <r>
      <rPr>
        <b/>
        <sz val="12"/>
        <color theme="1"/>
        <rFont val="Calibri"/>
        <family val="2"/>
        <scheme val="minor"/>
      </rPr>
      <t>Back Kostyuk around 1.85 to 1.95 and remove liability at 1.45.</t>
    </r>
  </si>
  <si>
    <r>
      <t xml:space="preserve">1st meeting. Hard win %'s are better for Ito. 
Pavlyuchenkova reached the Quarter final last year. Quarter finals at the Australian Open 2025, 3rd Round at the US Open 2024.
Ito has come through the qual rounds. 2 sets win over Ruse as underdog in the 1st round. 3rd round in Montreal as qualifier. Semi finals in Osaka 2024.
12 month and 2025 stats favour Pavlyuchenkova on serve. 
</t>
    </r>
    <r>
      <rPr>
        <b/>
        <sz val="12"/>
        <color theme="1"/>
        <rFont val="Calibri"/>
        <family val="2"/>
        <scheme val="minor"/>
      </rPr>
      <t>Back Pavlyuchenkova around 2.10 to 2.30 and remove liability at 1.65.</t>
    </r>
  </si>
  <si>
    <t>CHN</t>
  </si>
  <si>
    <r>
      <t xml:space="preserve">H2H 1-1. Most recent June 2024, clay, Swiatek in 2 easy sets. Potapova won on clay in 2016 (French Open juniors), 3 sets. Hard win %'s are better for Swiatek. 
Swiatek reached the Semi finals last year. 4th Round in Montreal 2025, Quarter finals in Miami 2025, Semi finals in Indian Wells 2025, Quarter finals in Dubai 2025, Semi finals in Doha 2025, Semi finals at the Australian Open 2025, Quarter finals at the US Open 2024.
Potapova reached the 2nd round last year. 2 sets win over Siegemund in the 1st round. 3rd Round in Brisbane 2025, 3rd Round at the US Open 2024, Semi finals in Cleveland 2024.
12 month and 2025 stats are much stronger for Swiatek. 
</t>
    </r>
    <r>
      <rPr>
        <b/>
        <sz val="12"/>
        <color theme="1"/>
        <rFont val="Calibri"/>
        <family val="2"/>
        <scheme val="minor"/>
      </rPr>
      <t>Lay Swiatek and remove liability at 1.12. Back her if she loses set 1.</t>
    </r>
  </si>
  <si>
    <r>
      <t xml:space="preserve">1st meeting. Hard win %'s are better for Fernandez. 
Fernandez reached the Quarter final last year. Title in Washington 2025, 3rd Round in Doha 2025, Quarter finals in Abu Dhabi 2025, 3rd Round at the Australian Open 2025, Semi finals in Hong Kong 2024, Quarter finals in Tokyo 2024, 3rd Round in Wuhan 2024.
Maneiro had a 2 sets win over Williams in the 1st round. She reached the Quarter finals in Montreal. 2nd round as lucky loser last season. Quarter finals in Guangzhou 2024, 3rd Round at the US Open 2024.
12 month and 2025 stats are stronger for Fernandez. 
</t>
    </r>
    <r>
      <rPr>
        <b/>
        <sz val="12"/>
        <color theme="1"/>
        <rFont val="Calibri"/>
        <family val="2"/>
        <scheme val="minor"/>
      </rPr>
      <t>Back Fernandez around 1.95 to 2.20 and remove liability at 1.60.</t>
    </r>
  </si>
  <si>
    <r>
      <t xml:space="preserve">Frech 1-0 (June 2023, grass, 3 sets). 12 month hard win %'s are even. Cirstea leads in 2025.
Frech reached the 2nd round last year. Quarter finals in Washington 2025, 3rd Round at the Australian Open 2025, Quarter finals in Wuhan 2024, 4th Round in Beijing 2024, Title in Guadalajara 2024, Quarter finals in Monterrey 2024.
Cirstea had a 3 sets win over Vekic as underdog in the 1st round. She reached the 2nd rounds in Miami and Indian Wells. Quarter finals in Austin 2025, Quarter finals in Dubai 2025.
12 month stats are a little better for Cirstea on serve. 2025 stats favour Cirstea. 
</t>
    </r>
    <r>
      <rPr>
        <b/>
        <sz val="12"/>
        <color theme="1"/>
        <rFont val="Calibri"/>
        <family val="2"/>
        <scheme val="minor"/>
      </rPr>
      <t>Back Cirstea around 2.20 to 2.30 and remove liability at 1.70.</t>
    </r>
  </si>
  <si>
    <r>
      <t xml:space="preserve">1st meeting. Hard win %'s are better for Joint. 
Joint had a 2 sets win over Minnen as favourite in the 1st round. She reached the Quarter finals in Merida 2025, Semi finals in Hobart 2025. CH semi in Feb. 
Haddad Maia lost in the first round last season. 3rd Round at the Australian Open 2025, 3rd Round in Wuhan 2024, Title in Seoul 2024, Quarter finals at the US Open 2024, Final in Cleveland 2024.
12 month WTA stats are a little better for Maia on serve. 2025 stats are stronger for Joint. 
</t>
    </r>
    <r>
      <rPr>
        <b/>
        <sz val="12"/>
        <color theme="1"/>
        <rFont val="Calibri"/>
        <family val="2"/>
        <scheme val="minor"/>
      </rPr>
      <t>Back Joint around 2.00 to 2.20 and remove liability at 1.60.</t>
    </r>
  </si>
  <si>
    <r>
      <t xml:space="preserve">1st meeting. Hard win %'s are better for Keys.
Lys had a 3 sets win over Pera in the 1st round as favourite. She reached the 4th Round at the Australian Open 2025, Quarter finals in Osaka 2024, Semi finals in Monastir 2024.
Keys reached the Quarter finals in Montreal 2025, Semi finals in Indian Wells 2025, Title in Adelaide 2025, Quarter finals in Auckland 2025, 4th Round in Beijing 2024, 3rd Round at the US Open 2024. 
12 month and 2025 stats are better for Keys on serve. She wasn't good last week so be careful.
</t>
    </r>
    <r>
      <rPr>
        <b/>
        <sz val="12"/>
        <color theme="1"/>
        <rFont val="Calibri"/>
        <family val="2"/>
        <scheme val="minor"/>
      </rPr>
      <t>Lay Keya around 1.15 and remove liability at 1.30. Back Keys around 1.80 to 1.95 and remove liability at 1.45.</t>
    </r>
  </si>
  <si>
    <r>
      <t xml:space="preserve">1st meeting. 12 month hard win %'s are better for Danilovic. Raducanu leads in 2025.
Danilovic had a 2 sets win over Boulter in the 1st round. She reached the 4th Round at the Australian Open 2025, Title in Guangzhou 2024.
Raducanu reached the 3rd Round in Montreal 2025, Semi finals in Washington 2025, Quarter finals in Miami 2025, 3rd Round at the Australian Open 2025, Quarter finals in Seoul 2024.
12 month and 2025 WTA stats favour Danilovic on serve. recent results on hard are stronger for Raducanu.
</t>
    </r>
    <r>
      <rPr>
        <b/>
        <sz val="12"/>
        <color theme="1"/>
        <rFont val="Calibri"/>
        <family val="2"/>
        <scheme val="minor"/>
      </rPr>
      <t>Back Raducanu around 1.85 to 2.00 and remove liability at 1.45.</t>
    </r>
  </si>
  <si>
    <r>
      <t xml:space="preserve">1st meeting. Hard win %'s are better for Ngounoue.
Ngounoue has come through the qual rounds. 3 sets win over Baptiste as underdog in the 1st round. Most of her matches were in ITF's. She had a lot of ITF success in the last year. 2 ITF titles and 2 finals. She lost to Mboko in the 2 lost finals. 
Mertens lost in the 1st round last season. She reached the 3rd Round in Doha 2025, Final in Hobart 2025, 4th Round at the US Open 2024.
2025 WTA stats are fairly even with a small edge to Mertens. She has better 2025 results on hard.
</t>
    </r>
    <r>
      <rPr>
        <b/>
        <sz val="12"/>
        <color theme="1"/>
        <rFont val="Calibri"/>
        <family val="2"/>
        <scheme val="minor"/>
      </rPr>
      <t>Back Mertens around 1.70 to 1.80 and remove liability at 1.35.</t>
    </r>
  </si>
  <si>
    <t>Yue Yuan</t>
  </si>
  <si>
    <t>1.8.</t>
  </si>
  <si>
    <r>
      <t xml:space="preserve">1st meeting. Hard win %'s are better for Townsend. 
Townsend reached the 3rd round as qualifier last season. 2 sets win over Collins in the 1st round. Quarter finals in Washington 2025, 3rd Round in Miami 2025.
Samsonova reached the Quarter finals last season. Quarter finals in Indian Wells 2025, Semi finals in Adelaide 2025, 4th Round at the US Open 2024.
12 month and 2025 stats are stronger for Townsend on serve. Chance of 3 sets.
</t>
    </r>
    <r>
      <rPr>
        <b/>
        <sz val="12"/>
        <color theme="1"/>
        <rFont val="Calibri"/>
        <family val="2"/>
        <scheme val="minor"/>
      </rPr>
      <t xml:space="preserve">Lay Samsonova around 1.30 and remove liability at 1.65. Lay set 1 winner. </t>
    </r>
  </si>
  <si>
    <r>
      <t xml:space="preserve">1st meeting. Hard win %'s are better for Rybakina.
Rybakina lost in the 2nd round last year. Semi finals in Montreal 2025, Semi finals in Washington 2025, 4th Round in Indian Wells 2025, Semi finals in Dubai 2025, Quarter finals in Doha 2025, Semi finals in Abu Dhabi 2025, 4th Round at the Australian Open 2025.
Zarazua had a 3 sets win over Putintseva in the 1st round. She reached the 2nd round in Montreal beating Boulter and taking Ostapenko to 3 sets. Quarter finals in Merida 2025. 
</t>
    </r>
    <r>
      <rPr>
        <b/>
        <sz val="12"/>
        <color theme="1"/>
        <rFont val="Calibri"/>
        <family val="2"/>
        <scheme val="minor"/>
      </rPr>
      <t>Back Rybakina if she loses set 1.</t>
    </r>
  </si>
  <si>
    <r>
      <t xml:space="preserve">H2H 1-1. Most recent Aug 2024, hard, Sun in 3rd set tie break. Alexandrova won on hard in Sep 2022, 2 sets. Hard win %'s are a little better for Sun.
Alexandrova lost in the 1st round last year. Semi finals in Doha 2025, Quarter finals in Wuhan 2024, 3rd Round at the US Open 2024, Semi finals in Monterrey 2024.
Sun reached the 2nd round as qualifier last year. 2 sets win over Ruzic in the 1st round. 3rd Round in Indian Wells 2025, Final in Monterrey 2024.
12 month and 2025 WTA stats are stronger for Sun on serve. Alexandrova has better results in 2025.
</t>
    </r>
    <r>
      <rPr>
        <b/>
        <sz val="12"/>
        <color theme="1"/>
        <rFont val="Calibri"/>
        <family val="2"/>
        <scheme val="minor"/>
      </rPr>
      <t>Back Alexandrova around 1.80 to 1.95 and remove liability at 1.40. Chance of 3 sets.</t>
    </r>
  </si>
  <si>
    <r>
      <t xml:space="preserve">H2H 1-1. Most recent May 2025, clay, Stearns in 2. Kalinskaya won on hard in Sep 2024, Stearns retired. Hard win %'s favour Kalinskaya.
Kalinskaya reached the 2nd round last year. 3rd Round in Montreal 2025, Final in Washington 2025, Quarter finals in Ningbo 2024, 4th Round in Beijing 2024, 3rd Round at the US Open 2024.
Stearns lost in the 1st round last year. 2 sets win over Yafan Wang in the 1st round. 3rd Round in Dubai 2025, 3rd Round in Beijing 2024, 3rd Round at the US Open 2024, Quarter finals in Cleveland 2024.
12 month and 2025 stats are stronger for Kalinskaya on serve. 
</t>
    </r>
    <r>
      <rPr>
        <b/>
        <sz val="12"/>
        <color theme="1"/>
        <rFont val="Calibri"/>
        <family val="2"/>
        <scheme val="minor"/>
      </rPr>
      <t xml:space="preserve">Back Kalinskaya around 2.20 to 2.30 and remove liability at 1.65. </t>
    </r>
  </si>
  <si>
    <r>
      <t xml:space="preserve">Yuan 3-0. Most recent June 2024, grass, 3 sets. She won on hard in Jan 2024, 3 sets. She won on hard in 2022, 3 sets. Hard win %'s are better for Shnaider. 
Yuan lost in the 1st round last year. This year, she lost in the qual rounds. Easy win over Bucsa in the 1st round. 3rd round in Brisbane. Semi finals in Hong Kong. Quarter finals in Monterrey. 
Shnaider reached the 3rd round last season. 3rd Round at the Australian Open 2025, Quarter finals in Adelaide 2025, Title in Hong Kong 2024, Semi finals in Tokyo 2024, Semi finals in Seoul 2024, 4th Round at the US Open 2024.
12 month and 2025 stats favour Shnaider. 
</t>
    </r>
    <r>
      <rPr>
        <b/>
        <sz val="12"/>
        <color theme="1"/>
        <rFont val="Calibri"/>
        <family val="2"/>
        <scheme val="minor"/>
      </rPr>
      <t>Back Shnaider around 1.90 to 2.10 and remove liability at 1.50.</t>
    </r>
  </si>
  <si>
    <r>
      <t xml:space="preserve">H2H 4-4. Most recent June 2025, grass, Vondrousova in 2. She won on clay in Apr 2024, 3 sets. Sabalenka won on hard in Jan 2023, 2 sets. Hard win %'s are better for Sabalenka. 
Sabalenka won the title last year. Title in Miami 2025, Final in Indian Wells 2025, Title in Brisbane 2025, Title in Wuhan 2024, Quarter finals in Beijing 2024, Title at the US Open 2024.
Vondrousova had an easy win over Cristian in the 1st round. She reached the Quarter finals in Abu Dhabi 2025.
12 month and 2025 stats are stronger for Sabalenka. 
</t>
    </r>
    <r>
      <rPr>
        <b/>
        <sz val="12"/>
        <color theme="1"/>
        <rFont val="Calibri"/>
        <family val="2"/>
        <scheme val="minor"/>
      </rPr>
      <t>Back Sabalenka round 1.85 to 2.00 and remove liability at 1.45.</t>
    </r>
  </si>
  <si>
    <r>
      <t xml:space="preserve">1st meeting. Hard win %'s are a little better for Anisimova.
Jeanjean has come through the qual rounds. 3 sets win over Starodubtseva as underdog in the 1st round. Her best results were in ITF's. 
Anisimova reached the 4th Round in Montreal 2025, 4th Round in Miami 2025, Title in Doha 2025, Quarter finals in Hobart 2025, 4th Round in Beijing 2024.
</t>
    </r>
    <r>
      <rPr>
        <b/>
        <sz val="12"/>
        <color theme="1"/>
        <rFont val="Calibri"/>
        <family val="2"/>
        <scheme val="minor"/>
      </rPr>
      <t>Back Anisimova around 1.70 or if she loses set 1.</t>
    </r>
  </si>
  <si>
    <r>
      <t xml:space="preserve">Musetti 3-1. Most recent Jan 2024, hard, Musetti in 4. Bonzi won indoors in Jan 2021, 2 sets. Hard win %'s are better for Musetti. 
Bonzi had a 3 sets win over Arnaldi as underdog in the 1st round. He reached the 3rd Round at the Australian Open 2025. Quarter finals in Adelaide as qualifier. 
Musetti reached the 2nd round last season. 4th Round in Miami 2025, 3rd Round at the Australian Open 2025, Final in Chengdu 2024, 3rd Round at the US Open 2024.
12 month and 2025 stats are stronger for Musetti.
</t>
    </r>
    <r>
      <rPr>
        <b/>
        <sz val="12"/>
        <color theme="1"/>
        <rFont val="Calibri"/>
        <family val="2"/>
        <scheme val="minor"/>
      </rPr>
      <t>Back Musetti around 1.85 to 2.00 and remove liability at 1.45.</t>
    </r>
  </si>
  <si>
    <r>
      <t xml:space="preserve">Moutet 2-0. Most recent June 2025, grass, 2 sets. He won on clay in Apr 2024, 2 sets. 12 month win %'s favour Michelsen. Moutet leads in 2025.
Michelsen reached the 2nd round as qualifier last year. Quarter finals in Toronto 2025, Semi finals in Delray Beach 2025, 4th Round at the Australian Open 2025, Quarter finals in Auckland 2025, Quarter finals in Tokyo 2024, Final in Winston-Salem 2024.
Moutet lost in the 1st round as qualifier last year. 2 sets win over McDonald in the 1st round. Semi finals in Washington 2025, 3rd Round at the Australian Open 2025.
12 month ATP stats favour Michelsen on serve. 2025 stats are closer but also favour Michelsen on serve. Predicted holds favour Moutet.
Sets should be close.
</t>
    </r>
    <r>
      <rPr>
        <b/>
        <sz val="12"/>
        <color theme="1"/>
        <rFont val="Calibri"/>
        <family val="2"/>
        <scheme val="minor"/>
      </rPr>
      <t>Lay Michelsen around 1.50 and remove liability at 1.95. Lay set 1 winner.</t>
    </r>
  </si>
  <si>
    <r>
      <t xml:space="preserve">Ruud 4-0. Most recent Apr 2025, clay, 2 sets. He won on hard in Feb 2025, 2 sets. Hard win %'s are better for Ruud.
Ruud lost in the 2nd round last year. 4th Round in Toronto 2025, 4th Round in Miami 2025, 4th Round at the US Open 2024.
Rinderknech had a 2 sets win over Borges as underdog in the 1st round. He reached 2nd rounds in Delray Beach and Shanghai. He won 1 of his last 10 on hard. 
12 month and 2025 ATP stats are stronger for Ruud. 
</t>
    </r>
    <r>
      <rPr>
        <b/>
        <sz val="12"/>
        <color theme="1"/>
        <rFont val="Calibri"/>
        <family val="2"/>
        <scheme val="minor"/>
      </rPr>
      <t xml:space="preserve">Back Ruud around 1.90 to 2.10 and remove liability at 1.50. </t>
    </r>
  </si>
  <si>
    <r>
      <t xml:space="preserve">Rune 2-0. Most recent Feb 2024, indoors, 3 sets. He won on hard in Jan 2024, 2 close sets. Hard win %'s favour Rune. 
Safiullin had a 2 sets win over Tabilo in the 1st round. He reached the 3rd Round in Miami 2025, 4th Round in Shanghai 2024. 
Rune reached the Semi final last season. 4th Round in Toronto 2025, Final in Indian Wells 2025, 4th Round at the Australian Open 2025, 4th Round in Shanghai 2024, Semi finals in Tokyo 2024.
12 month ATP stats are a little better for Rune on serve. He has a bigger lead in the 2025 stats.
</t>
    </r>
    <r>
      <rPr>
        <b/>
        <sz val="12"/>
        <color theme="1"/>
        <rFont val="Calibri"/>
        <family val="2"/>
        <scheme val="minor"/>
      </rPr>
      <t>Back Rune around 1.80 to 1.95 and remove liability at 1.40.</t>
    </r>
  </si>
  <si>
    <r>
      <t xml:space="preserve">1st meeting. Hard win %'s are better for Aliassime. 
Etcheverry reached the 2nd round last year. 3 tight sets win over Shang in the 1st round. 3rd Round at the US Open 2024.
Aliassime reached the 3rd round last season. Final in Dubai  2025, Semi finals in Doha 2025, Title in Adelaide 2025.
12 month and 2025 stats favour Aliassime on serve. Good chance of 3 sets.
</t>
    </r>
    <r>
      <rPr>
        <b/>
        <sz val="12"/>
        <color theme="1"/>
        <rFont val="Calibri"/>
        <family val="2"/>
        <scheme val="minor"/>
      </rPr>
      <t>Lay Aliassime around 1.25 and remove liability at 1.50. Lay set 1 winner.</t>
    </r>
  </si>
  <si>
    <r>
      <t xml:space="preserve">Paul 4-1. Most recent July 2024, grass, Paul in 4. He won indoors in 2021, 2 sets. 2 wins on clay in 2021, once by retirement. Martinez won on hard in 2019, 2 sets. Hard win %'s are much stronger for Paul. 
Martinez lost in the qual round last year. 3 sets win over lucky loser Jarry in the 1st round. 2nd rounds of the Aus Open and US Open.
Paul lost in the 1st round last season. 4th Round in Indian Wells 2025, Quarter finals at the Australian Open 2025, Semi finals in Adelaide 2025, 4th Round in Shanghai 2024, 4th Round at the US Open 2024.
</t>
    </r>
    <r>
      <rPr>
        <b/>
        <sz val="12"/>
        <color theme="1"/>
        <rFont val="Calibri"/>
        <family val="2"/>
        <scheme val="minor"/>
      </rPr>
      <t xml:space="preserve">Lay Paul and remove liability at 1.20. Back Paul if he loses set 1. </t>
    </r>
  </si>
  <si>
    <r>
      <t xml:space="preserve">1st meeting. Hard win %'s are fairly even. 
Tsitsipas reached the 2nd round last year. 4th Round in Indian Wells 2025, Title in Dubai  2025, 4th Round in Shanghai 2024.
Marozsan reached the 3rd round last season. 3 sets win over Smith in the 1st round. 3rd Round at the Australian Open 2025, Quarter finals in Hong Kong 2025.
12 month and 2025 stats favour Tsitsipas on serve. His recent form on all surfaces has been poor and he has dropped 21 places in the rankings since April. 
</t>
    </r>
    <r>
      <rPr>
        <b/>
        <sz val="12"/>
        <color theme="1"/>
        <rFont val="Calibri"/>
        <family val="2"/>
        <scheme val="minor"/>
      </rPr>
      <t>Lay Tsitsipas around 1.60 and remove liability at 2.10. Chance of 3 sets.</t>
    </r>
  </si>
  <si>
    <r>
      <t xml:space="preserve">Baez 1-0 (Apr 2025, clay, 3 sets). Hard win %'s are better for Diallo.
Baez had an easy win over Goffin as underdog in the 1st round. He reached the 2nd round last year. 2nd round at the US Open.
Diallo reached the 3rd round in Toronto and Washington. 2nd round of the Aus Open. 3rd Round at the US Open 2024.
12 month and 2025 stats are stronger for Diallo on serve.
</t>
    </r>
    <r>
      <rPr>
        <b/>
        <sz val="12"/>
        <color theme="1"/>
        <rFont val="Calibri"/>
        <family val="2"/>
        <scheme val="minor"/>
      </rPr>
      <t>Back Diallo around 1.70 to 1.85 and remove liability at 1.35.</t>
    </r>
  </si>
  <si>
    <r>
      <t xml:space="preserve">Mannarino 1-0 (March 2024, hard, 2 sets). Hard win %'s are better for Machac. 
Machac lost in the 1st round last year. 4th Round in Miami 2025, Title in Acapulco 2025, 3rd Round at the Australian Open 2025, Semi finals in Shanghai 2024, Semi finals in Tokyo 2024, 4th Round at the US Open 2024.
Mannarino lost in the 1st round last season. He has come through the qual rounds. Easy win over Thompson in the 1st round. 2nd round last week as qualifier. Quarter finals in Chengdu 2024. 
12 month and 2025 stats are strong=ger for Machac on serve. Mann has been in decent form recently but Machac should be too strong. Chance of 3 sets.
</t>
    </r>
    <r>
      <rPr>
        <b/>
        <sz val="12"/>
        <color theme="1"/>
        <rFont val="Calibri"/>
        <family val="2"/>
        <scheme val="minor"/>
      </rPr>
      <t>Back Machac around 2.10 to 2.30 and remove liability at 1.65.</t>
    </r>
  </si>
  <si>
    <r>
      <t xml:space="preserve">Sinner 2-0. Most recent July 2023, grass, straight sets. He won indoors in Nov 2021, 2 sets. Hard win %'s are much better for Sinner. 
Sinner won the title last year. Title at the Australian Open 2025, Title in Shanghai 2024, Final in Beijing 2024, Title at the US Open 2024.
Galan has come through the qual rounds. Easy win over Kopriva in the 1st round. He plays very few hard tournaments.
</t>
    </r>
    <r>
      <rPr>
        <b/>
        <sz val="12"/>
        <color theme="1"/>
        <rFont val="Calibri"/>
        <family val="2"/>
        <scheme val="minor"/>
      </rPr>
      <t xml:space="preserve">Back Sinner if he goes a set and a break behind. </t>
    </r>
  </si>
  <si>
    <r>
      <t xml:space="preserve">1st meeting. Hard win %'s are even. 
Wong has come through the qual rounds. Easy win over a terrible Perricard in the 1st round. 3rd Round in Miami 2025. Most of his matches were in Challengers.
Humbert lost in the 1st round last season. 4th Round at the Australian Open 2025, Final in Tokyo 2024.
12 month and 2025 stats favour Humbert on serve. 
</t>
    </r>
    <r>
      <rPr>
        <b/>
        <sz val="12"/>
        <color theme="1"/>
        <rFont val="Calibri"/>
        <family val="2"/>
        <scheme val="minor"/>
      </rPr>
      <t xml:space="preserve">Back Humbert around 1.90 to 2.10 and remove liability at 1.55. </t>
    </r>
  </si>
  <si>
    <r>
      <t xml:space="preserve">1st meeting. Hard win %'s are better for Atmane. 
Atmane has come through the qual rounds. Easy win over Nishioka in the 1st round. CH titles in April and May. 2nd round in Shanghai as qualifier. 
Cobolli reached the 3rd round last season. 4th Round in Toronto 2025, Quarter finals in Beijing 2024, 3rd Round at the US Open 2024.
12 month and 2025 ATP stats are better for Atmane. Recent performances are better for Cobolli. Chance of 3 sets.
</t>
    </r>
    <r>
      <rPr>
        <b/>
        <sz val="12"/>
        <color theme="1"/>
        <rFont val="Calibri"/>
        <family val="2"/>
        <scheme val="minor"/>
      </rPr>
      <t>Lay Cobolli around 1.20 and remove liability at 1.40. Back Cobolli around 1.85 to 2.00 and remove liability at 1.45.</t>
    </r>
  </si>
  <si>
    <r>
      <t xml:space="preserve">1st meeting. Hard win %'s favour Bergs. 
Bergs lost in the qual rounds last year. Easy win over Fearnley as underdog in the 1st round. 3rd Round in Miami 2025, Final in Auckland 2025, 3rd Round in Winston-Salem 2024.
Sonego lost in the qual rounds last season. Quarter finals at the Australian Open 2025, Title in Winston-Salem 2024.
12 month and 2025 stats favour Sonego on serve. Good chance of 3 sets.
</t>
    </r>
    <r>
      <rPr>
        <b/>
        <sz val="12"/>
        <color theme="1"/>
        <rFont val="Calibri"/>
        <family val="2"/>
        <scheme val="minor"/>
      </rPr>
      <t>Back Sonego around 2.20 to 2.30 and remove liability at 1.70.</t>
    </r>
  </si>
  <si>
    <r>
      <t xml:space="preserve">1st meeting. Hard win %'s are better for Fonseca. 
Fokina lost in the 1st round last year. 4th Round in Toronto 2025, Final in Washington 2025, Final in Acapulco 2025, Final in Delray Beach 2025, 4th Round at the Australian Open 2025.
Fonseca had a 3 sets win over Bu in the 1st round. He reached the 3rd Round in Miami 2025. 2nd rounds in Indian Wells and the Aus Open. 2 CH titles in the last 12 months. 
12 month and 2025 stats favour Fonseca on serve. Fokina has the better ROI on hard. Recent performances are better for Fokina. Good chance of 3 sets.
</t>
    </r>
    <r>
      <rPr>
        <b/>
        <sz val="12"/>
        <color theme="1"/>
        <rFont val="Calibri"/>
        <family val="2"/>
        <scheme val="minor"/>
      </rPr>
      <t xml:space="preserve">Back Fokina around 2.30 and remove liability at 1.70. </t>
    </r>
  </si>
  <si>
    <r>
      <t xml:space="preserve">1st meeting. Hard win %'s are better for Tiafoe. 
Tiafoe reached the final last year. 4th Round in Toronto 2025, Quarter finals in Washington 2025, Semi finals at the US Open 2024.
Baena had a 3 sets win over Gaston in the 1st round. He reached the 2nd rounds in Toronto and Miami. 3rd Round at the Australian Open 2025, Quarter finals in Auckland 2025, 3rd Round in Shanghai 2024, Quarter finals in Hangzhou 2024.
12 month and 2025 stats favour Tiafoe on serve. 
</t>
    </r>
    <r>
      <rPr>
        <b/>
        <sz val="12"/>
        <color theme="1"/>
        <rFont val="Calibri"/>
        <family val="2"/>
        <scheme val="minor"/>
      </rPr>
      <t>Back Tiafoe around 1.70 to 1.85 and remove liability at 1.40.</t>
    </r>
  </si>
  <si>
    <r>
      <t xml:space="preserve">Fritz 1-0 (March 2023, hard, 2 sets). Hard win %'s are better for Fritz.
Fritz lost in the 1st round last year. Semi finals in Toronto 2025, Quarter finals in Washington 2025, Semi finals in Miami 2025, 4th Round in Indian Wells 2025, 3rd Round at the Australian Open 2025, Semi finals in Shanghai 2024, Final at the US Open 2024.
Nava has come through the qual rounds. 2 sets win over Coric in the 1st round. 3rd round in Toronto as qualifier. Quarter finals in Los Cabos 2025.
</t>
    </r>
    <r>
      <rPr>
        <b/>
        <sz val="12"/>
        <color theme="1"/>
        <rFont val="Calibri"/>
        <family val="2"/>
        <scheme val="minor"/>
      </rPr>
      <t>Back Fritz if 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</si>
</sst>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1">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7" borderId="2" xfId="6" applyFill="1" applyBorder="1" applyAlignment="1">
      <alignment horizontal="center"/>
    </xf>
    <xf numFmtId="0" fontId="1" fillId="8" borderId="2" xfId="6" applyFill="1" applyBorder="1" applyAlignment="1">
      <alignment horizontal="center"/>
    </xf>
    <xf numFmtId="10" fontId="1" fillId="8" borderId="2" xfId="6" applyNumberFormat="1" applyFill="1" applyBorder="1" applyAlignment="1">
      <alignment horizontal="center"/>
    </xf>
    <xf numFmtId="2" fontId="1" fillId="0" borderId="0" xfId="0" applyNumberFormat="1" applyFont="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2C07F7E5-5D3D-46C3-B01D-FCC28C05E7C1}"/>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1" sqref="E1"/>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26.4414062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0" t="s">
        <v>79</v>
      </c>
      <c r="C7" s="34" t="s">
        <v>65</v>
      </c>
      <c r="D7" s="35">
        <v>0.31009999999999999</v>
      </c>
      <c r="E7" s="36"/>
      <c r="F7" s="34">
        <v>63</v>
      </c>
      <c r="G7" s="34">
        <v>73</v>
      </c>
      <c r="H7" s="34">
        <v>3.9800000190734863</v>
      </c>
      <c r="I7" s="24"/>
      <c r="J7" s="24"/>
      <c r="K7" s="13"/>
      <c r="L7" s="22"/>
      <c r="M7" s="28"/>
      <c r="N7" s="31" t="str" cm="1">
        <f t="array" aca="1" ref="N7" ca="1">IF(INDIRECT("M" &amp; ROW())="x", INDIRECT("B" &amp; ROW()) &amp; IF(INDIRECT("E" &amp; ROW())="x", " in 2", " in 3"), "")</f>
        <v/>
      </c>
      <c r="O7" s="22" t="str">
        <f ca="1">IF(N7="x", C7 &amp; IF(F7="x", " in 2", " in 3"), "")</f>
        <v/>
      </c>
    </row>
    <row r="8" spans="1:15" ht="202.8" x14ac:dyDescent="0.3">
      <c r="A8" s="37"/>
      <c r="B8" s="44" t="s">
        <v>80</v>
      </c>
      <c r="C8" s="37" t="s">
        <v>55</v>
      </c>
      <c r="D8" s="38">
        <v>0.68989999999999996</v>
      </c>
      <c r="E8" s="39" t="s">
        <v>146</v>
      </c>
      <c r="F8" s="37">
        <v>10</v>
      </c>
      <c r="G8" s="37">
        <v>36</v>
      </c>
      <c r="H8" s="37">
        <v>1.2860000133514404</v>
      </c>
      <c r="I8" s="24">
        <v>1.36</v>
      </c>
      <c r="J8" s="24">
        <v>1.4</v>
      </c>
      <c r="K8" s="46" t="s">
        <v>166</v>
      </c>
      <c r="L8" s="22">
        <v>8</v>
      </c>
      <c r="M8" s="45" t="s">
        <v>146</v>
      </c>
      <c r="N8" s="31" t="str" cm="1">
        <f t="array" aca="1" ref="N8" ca="1">IF(INDIRECT("M" &amp; ROW())="x", INDIRECT("B" &amp; ROW()) &amp; IF(INDIRECT("E" &amp; ROW())="x", " in 2", " in 3"), "")</f>
        <v>Lorenzo Musetti in 2</v>
      </c>
      <c r="O8" s="22" t="str">
        <f ca="1">IF(N8="x", C8 &amp; IF(F8="x", " in 2", " in 3"), "")</f>
        <v/>
      </c>
    </row>
    <row r="9" spans="1:15" x14ac:dyDescent="0.3">
      <c r="A9" s="34">
        <v>2</v>
      </c>
      <c r="B9" s="40" t="s">
        <v>96</v>
      </c>
      <c r="C9" s="34" t="s">
        <v>69</v>
      </c>
      <c r="D9" s="35">
        <v>0.3674</v>
      </c>
      <c r="E9" s="36" t="s">
        <v>146</v>
      </c>
      <c r="F9" s="34">
        <v>33</v>
      </c>
      <c r="G9" s="34">
        <v>23</v>
      </c>
      <c r="H9" s="34">
        <v>1.7690000534057617</v>
      </c>
      <c r="I9" s="24">
        <v>1.9</v>
      </c>
      <c r="J9" s="24">
        <v>2.1</v>
      </c>
      <c r="K9" s="13"/>
      <c r="L9" s="22"/>
      <c r="M9" s="28"/>
      <c r="N9" s="31" t="str" cm="1">
        <f t="array" aca="1" ref="N9" ca="1">IF(INDIRECT("M" &amp; ROW())="x", INDIRECT("B" &amp; ROW()) &amp; IF(INDIRECT("E" &amp; ROW())="x", " in 2", " in 3"), "")</f>
        <v/>
      </c>
    </row>
    <row r="10" spans="1:15" ht="249.6" x14ac:dyDescent="0.3">
      <c r="A10" s="37"/>
      <c r="B10" s="42" t="s">
        <v>97</v>
      </c>
      <c r="C10" s="37" t="s">
        <v>65</v>
      </c>
      <c r="D10" s="38">
        <v>0.63260000000000005</v>
      </c>
      <c r="E10" s="39"/>
      <c r="F10" s="37">
        <v>44</v>
      </c>
      <c r="G10" s="37">
        <v>132</v>
      </c>
      <c r="H10" s="37">
        <v>2.1600000858306885</v>
      </c>
      <c r="I10" s="24"/>
      <c r="J10" s="24">
        <v>1.9</v>
      </c>
      <c r="K10" s="46" t="s">
        <v>167</v>
      </c>
      <c r="L10" s="22">
        <v>7</v>
      </c>
      <c r="M10" s="45" t="s">
        <v>146</v>
      </c>
      <c r="N10" s="31" t="str" cm="1">
        <f t="array" aca="1" ref="N10" ca="1">IF(INDIRECT("M" &amp; ROW())="x", INDIRECT("B" &amp; ROW()) &amp; IF(INDIRECT("E" &amp; ROW())="x", " in 2", " in 3"), "")</f>
        <v>Corentin Moutet in 3</v>
      </c>
    </row>
    <row r="11" spans="1:15" x14ac:dyDescent="0.3">
      <c r="A11" s="34">
        <v>3</v>
      </c>
      <c r="B11" s="43" t="s">
        <v>70</v>
      </c>
      <c r="C11" s="34" t="s">
        <v>71</v>
      </c>
      <c r="D11" s="35">
        <v>0.99939999999999996</v>
      </c>
      <c r="E11" s="36" t="s">
        <v>146</v>
      </c>
      <c r="F11" s="34">
        <v>13</v>
      </c>
      <c r="G11" s="34">
        <v>19</v>
      </c>
      <c r="H11" s="34">
        <v>1.3509999513626099</v>
      </c>
      <c r="I11" s="24">
        <v>1.44</v>
      </c>
      <c r="J11" s="24">
        <v>1.45</v>
      </c>
      <c r="K11" s="13"/>
      <c r="L11" s="22"/>
      <c r="M11" s="45" t="s">
        <v>146</v>
      </c>
      <c r="N11" s="31" t="str" cm="1">
        <f t="array" aca="1" ref="N11" ca="1">IF(INDIRECT("M" &amp; ROW())="x", INDIRECT("B" &amp; ROW()) &amp; IF(INDIRECT("E" &amp; ROW())="x", " in 2", " in 3"), "")</f>
        <v>Casper Ruud in 2</v>
      </c>
    </row>
    <row r="12" spans="1:15" ht="187.2" x14ac:dyDescent="0.3">
      <c r="A12" s="37"/>
      <c r="B12" s="42" t="s">
        <v>72</v>
      </c>
      <c r="C12" s="37" t="s">
        <v>65</v>
      </c>
      <c r="D12" s="38">
        <v>5.9999999999999995E-4</v>
      </c>
      <c r="E12" s="39"/>
      <c r="F12" s="37">
        <v>70</v>
      </c>
      <c r="G12" s="37">
        <v>53</v>
      </c>
      <c r="H12" s="37">
        <v>3.4600000381469727</v>
      </c>
      <c r="I12" s="24"/>
      <c r="J12" s="24"/>
      <c r="K12" s="46" t="s">
        <v>168</v>
      </c>
      <c r="L12" s="22">
        <v>7.5</v>
      </c>
      <c r="M12" s="28"/>
      <c r="N12" s="31" t="str" cm="1">
        <f t="array" aca="1" ref="N12" ca="1">IF(INDIRECT("M" &amp; ROW())="x", INDIRECT("B" &amp; ROW()) &amp; IF(INDIRECT("E" &amp; ROW())="x", " in 2", " in 3"), "")</f>
        <v/>
      </c>
    </row>
    <row r="13" spans="1:15" x14ac:dyDescent="0.3">
      <c r="A13" s="34">
        <v>4</v>
      </c>
      <c r="B13" s="40" t="s">
        <v>98</v>
      </c>
      <c r="C13" s="34" t="s">
        <v>99</v>
      </c>
      <c r="D13" s="35">
        <v>0.21490000000000001</v>
      </c>
      <c r="E13" s="36"/>
      <c r="F13" s="34">
        <v>80</v>
      </c>
      <c r="G13" s="34">
        <v>50</v>
      </c>
      <c r="H13" s="34">
        <v>3.2200000286102295</v>
      </c>
      <c r="I13" s="24"/>
      <c r="J13" s="24"/>
      <c r="K13" s="13"/>
      <c r="L13" s="22"/>
      <c r="M13" s="22"/>
      <c r="N13" s="31" t="str" cm="1">
        <f t="array" aca="1" ref="N13" ca="1">IF(INDIRECT("M" &amp; ROW())="x", INDIRECT("B" &amp; ROW()) &amp; IF(INDIRECT("E" &amp; ROW())="x", " in 2", " in 3"), "")</f>
        <v/>
      </c>
    </row>
    <row r="14" spans="1:15" ht="202.8" x14ac:dyDescent="0.3">
      <c r="A14" s="37"/>
      <c r="B14" s="44" t="s">
        <v>100</v>
      </c>
      <c r="C14" s="37" t="s">
        <v>101</v>
      </c>
      <c r="D14" s="38">
        <v>0.78510000000000002</v>
      </c>
      <c r="E14" s="39" t="s">
        <v>146</v>
      </c>
      <c r="F14" s="37">
        <v>9</v>
      </c>
      <c r="G14" s="37">
        <v>14</v>
      </c>
      <c r="H14" s="37">
        <v>1.3910000324249268</v>
      </c>
      <c r="I14" s="24">
        <v>1.35</v>
      </c>
      <c r="J14" s="24">
        <v>1.35</v>
      </c>
      <c r="K14" s="46" t="s">
        <v>169</v>
      </c>
      <c r="L14" s="22">
        <v>7.5</v>
      </c>
      <c r="M14" s="45" t="s">
        <v>146</v>
      </c>
      <c r="N14" s="31" t="str" cm="1">
        <f t="array" aca="1" ref="N14" ca="1">IF(INDIRECT("M" &amp; ROW())="x", INDIRECT("B" &amp; ROW()) &amp; IF(INDIRECT("E" &amp; ROW())="x", " in 2", " in 3"), "")</f>
        <v>Holger Rune in 2</v>
      </c>
    </row>
    <row r="15" spans="1:15" x14ac:dyDescent="0.3">
      <c r="A15" s="34">
        <v>5</v>
      </c>
      <c r="B15" s="40" t="s">
        <v>73</v>
      </c>
      <c r="C15" s="34" t="s">
        <v>59</v>
      </c>
      <c r="D15" s="35">
        <v>0.45700000000000002</v>
      </c>
      <c r="E15" s="36" t="s">
        <v>146</v>
      </c>
      <c r="F15" s="34">
        <v>58</v>
      </c>
      <c r="G15" s="34">
        <v>68</v>
      </c>
      <c r="H15" s="34">
        <v>3.0799999237060547</v>
      </c>
      <c r="I15" s="24"/>
      <c r="J15" s="24"/>
      <c r="K15" s="13"/>
      <c r="L15" s="22"/>
      <c r="M15" s="22"/>
      <c r="N15" s="31" t="str" cm="1">
        <f t="array" aca="1" ref="N15" ca="1">IF(INDIRECT("M" &amp; ROW())="x", INDIRECT("B" &amp; ROW()) &amp; IF(INDIRECT("E" &amp; ROW())="x", " in 2", " in 3"), "")</f>
        <v/>
      </c>
    </row>
    <row r="16" spans="1:15" ht="171.6" x14ac:dyDescent="0.3">
      <c r="A16" s="37"/>
      <c r="B16" s="44" t="s">
        <v>74</v>
      </c>
      <c r="C16" s="37" t="s">
        <v>61</v>
      </c>
      <c r="D16" s="38">
        <v>0.54300000000000004</v>
      </c>
      <c r="E16" s="39"/>
      <c r="F16" s="37">
        <v>28</v>
      </c>
      <c r="G16" s="37">
        <v>46</v>
      </c>
      <c r="H16" s="37">
        <v>1.4199999570846558</v>
      </c>
      <c r="I16" s="24">
        <v>1.44</v>
      </c>
      <c r="J16" s="24">
        <v>1.65</v>
      </c>
      <c r="K16" s="46" t="s">
        <v>170</v>
      </c>
      <c r="L16" s="22">
        <v>6.5</v>
      </c>
      <c r="M16" s="45" t="s">
        <v>146</v>
      </c>
      <c r="N16" s="31" t="str" cm="1">
        <f t="array" aca="1" ref="N16" ca="1">IF(INDIRECT("M" &amp; ROW())="x", INDIRECT("B" &amp; ROW()) &amp; IF(INDIRECT("E" &amp; ROW())="x", " in 2", " in 3"), "")</f>
        <v>Felix Auger Aliassime in 3</v>
      </c>
    </row>
    <row r="17" spans="1:14" x14ac:dyDescent="0.3">
      <c r="A17" s="34">
        <v>6</v>
      </c>
      <c r="B17" s="40" t="s">
        <v>66</v>
      </c>
      <c r="C17" s="34" t="s">
        <v>67</v>
      </c>
      <c r="D17" s="35">
        <v>3.3099999999999997E-2</v>
      </c>
      <c r="E17" s="36"/>
      <c r="F17" s="34">
        <v>66</v>
      </c>
      <c r="G17" s="34">
        <v>118</v>
      </c>
      <c r="H17" s="34">
        <v>9.1800003051757813</v>
      </c>
      <c r="I17" s="24"/>
      <c r="J17" s="24"/>
      <c r="K17" s="13"/>
      <c r="L17" s="22"/>
      <c r="M17" s="22"/>
      <c r="N17" s="31" t="str" cm="1">
        <f t="array" aca="1" ref="N17" ca="1">IF(INDIRECT("M" &amp; ROW())="x", INDIRECT("B" &amp; ROW()) &amp; IF(INDIRECT("E" &amp; ROW())="x", " in 2", " in 3"), "")</f>
        <v/>
      </c>
    </row>
    <row r="18" spans="1:14" ht="187.2" x14ac:dyDescent="0.3">
      <c r="A18" s="37"/>
      <c r="B18" s="44" t="s">
        <v>68</v>
      </c>
      <c r="C18" s="37" t="s">
        <v>69</v>
      </c>
      <c r="D18" s="38">
        <v>0.96689999999999998</v>
      </c>
      <c r="E18" s="39" t="s">
        <v>146</v>
      </c>
      <c r="F18" s="37">
        <v>16</v>
      </c>
      <c r="G18" s="37">
        <v>12</v>
      </c>
      <c r="H18" s="37">
        <v>1.090999960899353</v>
      </c>
      <c r="I18" s="24">
        <v>1.1200000000000001</v>
      </c>
      <c r="J18" s="24">
        <v>1.2</v>
      </c>
      <c r="K18" s="46" t="s">
        <v>171</v>
      </c>
      <c r="L18" s="22">
        <v>7.5</v>
      </c>
      <c r="M18" s="45" t="s">
        <v>146</v>
      </c>
      <c r="N18" s="31" t="str" cm="1">
        <f t="array" aca="1" ref="N18" ca="1">IF(INDIRECT("M" &amp; ROW())="x", INDIRECT("B" &amp; ROW()) &amp; IF(INDIRECT("E" &amp; ROW())="x", " in 2", " in 3"), "")</f>
        <v>Tommy Paul in 2</v>
      </c>
    </row>
    <row r="19" spans="1:14" x14ac:dyDescent="0.3">
      <c r="A19" s="34">
        <v>7</v>
      </c>
      <c r="B19" s="40" t="s">
        <v>75</v>
      </c>
      <c r="C19" s="34" t="s">
        <v>76</v>
      </c>
      <c r="D19" s="35">
        <v>0.4254</v>
      </c>
      <c r="E19" s="36" t="s">
        <v>146</v>
      </c>
      <c r="F19" s="34">
        <v>29</v>
      </c>
      <c r="G19" s="34">
        <v>48</v>
      </c>
      <c r="H19" s="34">
        <v>1.9170000553131104</v>
      </c>
      <c r="I19" s="24"/>
      <c r="J19" s="24"/>
      <c r="K19" s="13"/>
      <c r="L19" s="22"/>
      <c r="M19" s="22"/>
      <c r="N19" s="31" t="str" cm="1">
        <f t="array" aca="1" ref="N19" ca="1">IF(INDIRECT("M" &amp; ROW())="x", INDIRECT("B" &amp; ROW()) &amp; IF(INDIRECT("E" &amp; ROW())="x", " in 2", " in 3"), "")</f>
        <v/>
      </c>
    </row>
    <row r="20" spans="1:14" ht="202.8" x14ac:dyDescent="0.3">
      <c r="A20" s="37"/>
      <c r="B20" s="42" t="s">
        <v>77</v>
      </c>
      <c r="C20" s="37" t="s">
        <v>78</v>
      </c>
      <c r="D20" s="38">
        <v>0.5746</v>
      </c>
      <c r="E20" s="39"/>
      <c r="F20" s="37">
        <v>51</v>
      </c>
      <c r="G20" s="37">
        <v>37</v>
      </c>
      <c r="H20" s="37">
        <v>1.9709999561309814</v>
      </c>
      <c r="I20" s="24">
        <v>1.94</v>
      </c>
      <c r="J20" s="24">
        <v>1.95</v>
      </c>
      <c r="K20" s="46" t="s">
        <v>172</v>
      </c>
      <c r="L20" s="22">
        <v>6</v>
      </c>
      <c r="M20" s="45" t="s">
        <v>146</v>
      </c>
      <c r="N20" s="31" t="str" cm="1">
        <f t="array" aca="1" ref="N20" ca="1">IF(INDIRECT("M" &amp; ROW())="x", INDIRECT("B" &amp; ROW()) &amp; IF(INDIRECT("E" &amp; ROW())="x", " in 2", " in 3"), "")</f>
        <v>Fabian Marozsan in 3</v>
      </c>
    </row>
    <row r="21" spans="1:14" x14ac:dyDescent="0.3">
      <c r="A21" s="34">
        <v>8</v>
      </c>
      <c r="B21" s="40" t="s">
        <v>58</v>
      </c>
      <c r="C21" s="34" t="s">
        <v>59</v>
      </c>
      <c r="D21" s="35">
        <v>0.40210000000000001</v>
      </c>
      <c r="E21" s="36"/>
      <c r="F21" s="34">
        <v>43</v>
      </c>
      <c r="G21" s="34">
        <v>134</v>
      </c>
      <c r="H21" s="34">
        <v>4.7199997901916504</v>
      </c>
      <c r="I21" s="24"/>
      <c r="J21" s="24"/>
      <c r="K21" s="13"/>
      <c r="L21" s="22"/>
      <c r="M21" s="22"/>
      <c r="N21" s="31" t="str" cm="1">
        <f t="array" aca="1" ref="N21" ca="1">IF(INDIRECT("M" &amp; ROW())="x", INDIRECT("B" &amp; ROW()) &amp; IF(INDIRECT("E" &amp; ROW())="x", " in 2", " in 3"), "")</f>
        <v/>
      </c>
    </row>
    <row r="22" spans="1:14" ht="156" x14ac:dyDescent="0.3">
      <c r="A22" s="37"/>
      <c r="B22" s="44" t="s">
        <v>60</v>
      </c>
      <c r="C22" s="37" t="s">
        <v>61</v>
      </c>
      <c r="D22" s="38">
        <v>0.59789999999999999</v>
      </c>
      <c r="E22" s="39" t="s">
        <v>146</v>
      </c>
      <c r="F22" s="37">
        <v>35</v>
      </c>
      <c r="G22" s="37">
        <v>54</v>
      </c>
      <c r="H22" s="37">
        <v>1.2239999771118164</v>
      </c>
      <c r="I22" s="24">
        <v>1.28</v>
      </c>
      <c r="J22" s="24">
        <v>1.3</v>
      </c>
      <c r="K22" s="46" t="s">
        <v>173</v>
      </c>
      <c r="L22" s="22">
        <v>7.5</v>
      </c>
      <c r="M22" s="45" t="s">
        <v>146</v>
      </c>
      <c r="N22" s="31" t="str" cm="1">
        <f t="array" aca="1" ref="N22" ca="1">IF(INDIRECT("M" &amp; ROW())="x", INDIRECT("B" &amp; ROW()) &amp; IF(INDIRECT("E" &amp; ROW())="x", " in 2", " in 3"), "")</f>
        <v>Gabriel Diallo in 2</v>
      </c>
    </row>
    <row r="23" spans="1:14" x14ac:dyDescent="0.3">
      <c r="A23" s="34">
        <v>9</v>
      </c>
      <c r="B23" s="43" t="s">
        <v>62</v>
      </c>
      <c r="C23" s="34" t="s">
        <v>63</v>
      </c>
      <c r="D23" s="35">
        <v>0.18640000000000001</v>
      </c>
      <c r="E23" s="36"/>
      <c r="F23" s="34">
        <v>24</v>
      </c>
      <c r="G23" s="34">
        <v>18</v>
      </c>
      <c r="H23" s="34">
        <v>1.4479999542236328</v>
      </c>
      <c r="I23" s="24">
        <v>1.57</v>
      </c>
      <c r="J23" s="24">
        <v>1.6</v>
      </c>
      <c r="K23" s="13"/>
      <c r="L23" s="22"/>
      <c r="M23" s="45" t="s">
        <v>146</v>
      </c>
      <c r="N23" s="31" t="str" cm="1">
        <f t="array" aca="1" ref="N23" ca="1">IF(INDIRECT("M" &amp; ROW())="x", INDIRECT("B" &amp; ROW()) &amp; IF(INDIRECT("E" &amp; ROW())="x", " in 2", " in 3"), "")</f>
        <v>Tomas Machac in 3</v>
      </c>
    </row>
    <row r="24" spans="1:14" ht="234" x14ac:dyDescent="0.3">
      <c r="A24" s="37"/>
      <c r="B24" s="42" t="s">
        <v>64</v>
      </c>
      <c r="C24" s="37" t="s">
        <v>65</v>
      </c>
      <c r="D24" s="38">
        <v>0.81359999999999999</v>
      </c>
      <c r="E24" s="39" t="s">
        <v>146</v>
      </c>
      <c r="F24" s="37">
        <v>89</v>
      </c>
      <c r="G24" s="37">
        <v>91</v>
      </c>
      <c r="H24" s="37">
        <v>2.9500000476837158</v>
      </c>
      <c r="I24" s="24"/>
      <c r="J24" s="24"/>
      <c r="K24" s="46" t="s">
        <v>174</v>
      </c>
      <c r="L24" s="22">
        <v>7.5</v>
      </c>
      <c r="M24" s="22"/>
      <c r="N24" s="31" t="str" cm="1">
        <f t="array" aca="1" ref="N24" ca="1">IF(INDIRECT("M" &amp; ROW())="x", INDIRECT("B" &amp; ROW()) &amp; IF(INDIRECT("E" &amp; ROW())="x", " in 2", " in 3"), "")</f>
        <v/>
      </c>
    </row>
    <row r="25" spans="1:14" x14ac:dyDescent="0.3">
      <c r="A25" s="34">
        <v>10</v>
      </c>
      <c r="B25" s="43" t="s">
        <v>54</v>
      </c>
      <c r="C25" s="34" t="s">
        <v>55</v>
      </c>
      <c r="D25" s="35">
        <v>0.78910000000000002</v>
      </c>
      <c r="E25" s="36" t="s">
        <v>146</v>
      </c>
      <c r="F25" s="34">
        <v>1</v>
      </c>
      <c r="G25" s="34">
        <v>1</v>
      </c>
      <c r="H25" s="34">
        <v>1.02</v>
      </c>
      <c r="I25" s="24">
        <v>1.01</v>
      </c>
      <c r="J25" s="24">
        <v>1.01</v>
      </c>
      <c r="K25" s="13"/>
      <c r="L25" s="22"/>
      <c r="M25" s="45" t="s">
        <v>146</v>
      </c>
      <c r="N25" s="31" t="str" cm="1">
        <f t="array" aca="1" ref="N25" ca="1">IF(INDIRECT("M" &amp; ROW())="x", INDIRECT("B" &amp; ROW()) &amp; IF(INDIRECT("E" &amp; ROW())="x", " in 2", " in 3"), "")</f>
        <v>Jannik Sinner in 2</v>
      </c>
    </row>
    <row r="26" spans="1:14" ht="156" x14ac:dyDescent="0.3">
      <c r="A26" s="37"/>
      <c r="B26" s="42" t="s">
        <v>56</v>
      </c>
      <c r="C26" s="37" t="s">
        <v>57</v>
      </c>
      <c r="D26" s="38">
        <v>0.2109</v>
      </c>
      <c r="E26" s="39"/>
      <c r="F26" s="37">
        <v>144</v>
      </c>
      <c r="G26" s="37">
        <v>254</v>
      </c>
      <c r="H26" s="37">
        <v>21</v>
      </c>
      <c r="I26" s="24"/>
      <c r="J26" s="24"/>
      <c r="K26" s="46" t="s">
        <v>175</v>
      </c>
      <c r="L26" s="22">
        <v>8</v>
      </c>
      <c r="M26" s="22"/>
      <c r="N26" s="31" t="str" cm="1">
        <f t="array" aca="1" ref="N26" ca="1">IF(INDIRECT("M" &amp; ROW())="x", INDIRECT("B" &amp; ROW()) &amp; IF(INDIRECT("E" &amp; ROW())="x", " in 2", " in 3"), "")</f>
        <v/>
      </c>
    </row>
    <row r="27" spans="1:14" x14ac:dyDescent="0.3">
      <c r="A27" s="34">
        <v>11</v>
      </c>
      <c r="B27" s="40" t="s">
        <v>93</v>
      </c>
      <c r="C27" s="34" t="s">
        <v>94</v>
      </c>
      <c r="D27" s="35">
        <v>0.61760000000000004</v>
      </c>
      <c r="E27" s="36"/>
      <c r="F27" s="34">
        <v>177</v>
      </c>
      <c r="G27" s="34">
        <v>65</v>
      </c>
      <c r="H27" s="34">
        <v>3.4000000953674316</v>
      </c>
      <c r="I27" s="24"/>
      <c r="J27" s="24"/>
      <c r="K27" s="13"/>
      <c r="L27" s="22"/>
      <c r="M27" s="22"/>
      <c r="N27" s="31" t="str" cm="1">
        <f t="array" aca="1" ref="N27" ca="1">IF(INDIRECT("M" &amp; ROW())="x", INDIRECT("B" &amp; ROW()) &amp; IF(INDIRECT("E" &amp; ROW())="x", " in 2", " in 3"), "")</f>
        <v/>
      </c>
    </row>
    <row r="28" spans="1:14" ht="171.6" x14ac:dyDescent="0.3">
      <c r="A28" s="37"/>
      <c r="B28" s="44" t="s">
        <v>95</v>
      </c>
      <c r="C28" s="37" t="s">
        <v>65</v>
      </c>
      <c r="D28" s="38">
        <v>0.38240000000000002</v>
      </c>
      <c r="E28" s="39" t="s">
        <v>146</v>
      </c>
      <c r="F28" s="37">
        <v>25</v>
      </c>
      <c r="G28" s="37">
        <v>17</v>
      </c>
      <c r="H28" s="37">
        <v>1.3600000143051147</v>
      </c>
      <c r="I28" s="24">
        <v>1.52</v>
      </c>
      <c r="J28" s="24">
        <v>1.5</v>
      </c>
      <c r="K28" s="46" t="s">
        <v>176</v>
      </c>
      <c r="L28" s="22">
        <v>7.5</v>
      </c>
      <c r="M28" s="45" t="s">
        <v>146</v>
      </c>
      <c r="N28" s="31" t="str" cm="1">
        <f t="array" aca="1" ref="N28" ca="1">IF(INDIRECT("M" &amp; ROW())="x", INDIRECT("B" &amp; ROW()) &amp; IF(INDIRECT("E" &amp; ROW())="x", " in 2", " in 3"), "")</f>
        <v>Ugo Humbert in 2</v>
      </c>
    </row>
    <row r="29" spans="1:14" x14ac:dyDescent="0.3">
      <c r="A29" s="34">
        <v>12</v>
      </c>
      <c r="B29" s="40" t="s">
        <v>89</v>
      </c>
      <c r="C29" s="34" t="s">
        <v>65</v>
      </c>
      <c r="D29" s="35">
        <v>0.31409999999999999</v>
      </c>
      <c r="E29" s="36" t="s">
        <v>146</v>
      </c>
      <c r="F29" s="34">
        <v>136</v>
      </c>
      <c r="G29" s="34">
        <v>92</v>
      </c>
      <c r="H29" s="34">
        <v>3.630000114440918</v>
      </c>
      <c r="I29" s="24"/>
      <c r="J29" s="24"/>
      <c r="K29" s="13"/>
      <c r="L29" s="22"/>
      <c r="M29" s="22"/>
      <c r="N29" s="31" t="str" cm="1">
        <f t="array" aca="1" ref="N29" ca="1">IF(INDIRECT("M" &amp; ROW())="x", INDIRECT("B" &amp; ROW()) &amp; IF(INDIRECT("E" &amp; ROW())="x", " in 2", " in 3"), "")</f>
        <v/>
      </c>
    </row>
    <row r="30" spans="1:14" ht="187.2" x14ac:dyDescent="0.3">
      <c r="A30" s="37"/>
      <c r="B30" s="44" t="s">
        <v>90</v>
      </c>
      <c r="C30" s="37" t="s">
        <v>55</v>
      </c>
      <c r="D30" s="38">
        <v>0.68589999999999995</v>
      </c>
      <c r="E30" s="39"/>
      <c r="F30" s="37">
        <v>22</v>
      </c>
      <c r="G30" s="37">
        <v>24</v>
      </c>
      <c r="H30" s="37">
        <v>1.3270000219345093</v>
      </c>
      <c r="I30" s="24">
        <v>1.3</v>
      </c>
      <c r="J30" s="24">
        <v>1.55</v>
      </c>
      <c r="K30" s="46" t="s">
        <v>177</v>
      </c>
      <c r="L30" s="22">
        <v>6.5</v>
      </c>
      <c r="M30" s="45" t="s">
        <v>146</v>
      </c>
      <c r="N30" s="31" t="str" cm="1">
        <f t="array" aca="1" ref="N30" ca="1">IF(INDIRECT("M" &amp; ROW())="x", INDIRECT("B" &amp; ROW()) &amp; IF(INDIRECT("E" &amp; ROW())="x", " in 2", " in 3"), "")</f>
        <v>Flavio Cobolli in 3</v>
      </c>
    </row>
    <row r="31" spans="1:14" x14ac:dyDescent="0.3">
      <c r="A31" s="34">
        <v>13</v>
      </c>
      <c r="B31" s="40" t="s">
        <v>83</v>
      </c>
      <c r="C31" s="34" t="s">
        <v>84</v>
      </c>
      <c r="D31" s="35">
        <v>0.4985</v>
      </c>
      <c r="E31" s="36" t="s">
        <v>146</v>
      </c>
      <c r="F31" s="34">
        <v>54</v>
      </c>
      <c r="G31" s="34">
        <v>66</v>
      </c>
      <c r="H31" s="34">
        <v>2.2799999713897705</v>
      </c>
      <c r="I31" s="24"/>
      <c r="J31" s="24"/>
      <c r="K31" s="13"/>
      <c r="L31" s="22"/>
      <c r="M31" s="22"/>
      <c r="N31" s="31" t="str" cm="1">
        <f t="array" aca="1" ref="N31" ca="1">IF(INDIRECT("M" &amp; ROW())="x", INDIRECT("B" &amp; ROW()) &amp; IF(INDIRECT("E" &amp; ROW())="x", " in 2", " in 3"), "")</f>
        <v/>
      </c>
    </row>
    <row r="32" spans="1:14" ht="171.6" x14ac:dyDescent="0.3">
      <c r="A32" s="37"/>
      <c r="B32" s="42" t="s">
        <v>85</v>
      </c>
      <c r="C32" s="37" t="s">
        <v>55</v>
      </c>
      <c r="D32" s="38">
        <v>0.50149999999999995</v>
      </c>
      <c r="E32" s="39"/>
      <c r="F32" s="37">
        <v>36</v>
      </c>
      <c r="G32" s="37">
        <v>25</v>
      </c>
      <c r="H32" s="37">
        <v>1.6940000057220459</v>
      </c>
      <c r="I32" s="24">
        <v>1.74</v>
      </c>
      <c r="J32" s="24">
        <v>1.8</v>
      </c>
      <c r="K32" s="46" t="s">
        <v>178</v>
      </c>
      <c r="L32" s="22">
        <v>7</v>
      </c>
      <c r="M32" s="45" t="s">
        <v>146</v>
      </c>
      <c r="N32" s="31" t="str" cm="1">
        <f t="array" aca="1" ref="N32" ca="1">IF(INDIRECT("M" &amp; ROW())="x", INDIRECT("B" &amp; ROW()) &amp; IF(INDIRECT("E" &amp; ROW())="x", " in 2", " in 3"), "")</f>
        <v>Lorenzo Sonego in 3</v>
      </c>
    </row>
    <row r="33" spans="1:14" x14ac:dyDescent="0.3">
      <c r="A33" s="34">
        <v>14</v>
      </c>
      <c r="B33" s="40" t="s">
        <v>86</v>
      </c>
      <c r="C33" s="34" t="s">
        <v>67</v>
      </c>
      <c r="D33" s="35">
        <v>0.51470000000000005</v>
      </c>
      <c r="E33" s="36"/>
      <c r="F33" s="34">
        <v>18</v>
      </c>
      <c r="G33" s="34">
        <v>35</v>
      </c>
      <c r="H33" s="34">
        <v>1.8619999885559082</v>
      </c>
      <c r="I33" s="24">
        <v>1.73</v>
      </c>
      <c r="J33" s="24">
        <v>1.75</v>
      </c>
      <c r="K33" s="13"/>
      <c r="L33" s="22"/>
      <c r="M33" s="45" t="s">
        <v>146</v>
      </c>
      <c r="N33" s="31" t="str" cm="1">
        <f t="array" aca="1" ref="N33" ca="1">IF(INDIRECT("M" &amp; ROW())="x", INDIRECT("B" &amp; ROW()) &amp; IF(INDIRECT("E" &amp; ROW())="x", " in 2", " in 3"), "")</f>
        <v>Alejandro Davidovich Fokina in 3</v>
      </c>
    </row>
    <row r="34" spans="1:14" ht="218.4" x14ac:dyDescent="0.3">
      <c r="A34" s="37"/>
      <c r="B34" s="42" t="s">
        <v>87</v>
      </c>
      <c r="C34" s="37" t="s">
        <v>88</v>
      </c>
      <c r="D34" s="38">
        <v>0.48530000000000001</v>
      </c>
      <c r="E34" s="39" t="s">
        <v>146</v>
      </c>
      <c r="F34" s="37">
        <v>52</v>
      </c>
      <c r="G34" s="37">
        <v>81</v>
      </c>
      <c r="H34" s="37">
        <v>2.0299999713897705</v>
      </c>
      <c r="I34" s="24"/>
      <c r="J34" s="24"/>
      <c r="K34" s="46" t="s">
        <v>179</v>
      </c>
      <c r="L34" s="22">
        <v>6.5</v>
      </c>
      <c r="M34" s="22"/>
      <c r="N34" s="31" t="str" cm="1">
        <f t="array" aca="1" ref="N34" ca="1">IF(INDIRECT("M" &amp; ROW())="x", INDIRECT("B" &amp; ROW()) &amp; IF(INDIRECT("E" &amp; ROW())="x", " in 2", " in 3"), "")</f>
        <v/>
      </c>
    </row>
    <row r="35" spans="1:14" x14ac:dyDescent="0.3">
      <c r="A35" s="34">
        <v>15</v>
      </c>
      <c r="B35" s="43" t="s">
        <v>91</v>
      </c>
      <c r="C35" s="34" t="s">
        <v>69</v>
      </c>
      <c r="D35" s="35">
        <v>0.64270000000000005</v>
      </c>
      <c r="E35" s="36" t="s">
        <v>146</v>
      </c>
      <c r="F35" s="34">
        <v>14</v>
      </c>
      <c r="G35" s="34">
        <v>6</v>
      </c>
      <c r="H35" s="34">
        <v>1.2269999980926514</v>
      </c>
      <c r="I35" s="24">
        <v>1.23</v>
      </c>
      <c r="J35" s="24">
        <v>1.25</v>
      </c>
      <c r="K35" s="13"/>
      <c r="L35" s="22"/>
      <c r="M35" s="45" t="s">
        <v>146</v>
      </c>
      <c r="N35" s="31" t="str" cm="1">
        <f t="array" aca="1" ref="N35" ca="1">IF(INDIRECT("M" &amp; ROW())="x", INDIRECT("B" &amp; ROW()) &amp; IF(INDIRECT("E" &amp; ROW())="x", " in 2", " in 3"), "")</f>
        <v>Frances Tiafoe in 2</v>
      </c>
    </row>
    <row r="36" spans="1:14" ht="187.2" x14ac:dyDescent="0.3">
      <c r="A36" s="37"/>
      <c r="B36" s="42" t="s">
        <v>92</v>
      </c>
      <c r="C36" s="37" t="s">
        <v>67</v>
      </c>
      <c r="D36" s="38">
        <v>0.35730000000000001</v>
      </c>
      <c r="E36" s="39"/>
      <c r="F36" s="37">
        <v>87</v>
      </c>
      <c r="G36" s="37">
        <v>62</v>
      </c>
      <c r="H36" s="37">
        <v>4.6700000762939453</v>
      </c>
      <c r="I36" s="24"/>
      <c r="J36" s="24"/>
      <c r="K36" s="46" t="s">
        <v>180</v>
      </c>
      <c r="L36" s="22">
        <v>7.5</v>
      </c>
      <c r="M36" s="22"/>
      <c r="N36" s="31" t="str" cm="1">
        <f t="array" aca="1" ref="N36" ca="1">IF(INDIRECT("M" &amp; ROW())="x", INDIRECT("B" &amp; ROW()) &amp; IF(INDIRECT("E" &amp; ROW())="x", " in 2", " in 3"), "")</f>
        <v/>
      </c>
    </row>
    <row r="37" spans="1:14" x14ac:dyDescent="0.3">
      <c r="A37" s="34">
        <v>16</v>
      </c>
      <c r="B37" s="43" t="s">
        <v>81</v>
      </c>
      <c r="C37" s="34" t="s">
        <v>69</v>
      </c>
      <c r="D37" s="35">
        <v>0.78600000000000003</v>
      </c>
      <c r="E37" s="36" t="s">
        <v>146</v>
      </c>
      <c r="F37" s="34">
        <v>4</v>
      </c>
      <c r="G37" s="34">
        <v>4</v>
      </c>
      <c r="H37" s="34">
        <v>1.1399999999999999</v>
      </c>
      <c r="I37" s="24">
        <v>1.1499999999999999</v>
      </c>
      <c r="J37" s="24">
        <v>1.2</v>
      </c>
      <c r="K37" s="13"/>
      <c r="L37" s="22"/>
      <c r="M37" s="45" t="s">
        <v>146</v>
      </c>
      <c r="N37" s="31" t="str" cm="1">
        <f t="array" aca="1" ref="N37" ca="1">IF(INDIRECT("M" &amp; ROW())="x", INDIRECT("B" &amp; ROW()) &amp; IF(INDIRECT("E" &amp; ROW())="x", " in 2", " in 3"), "")</f>
        <v>Taylor Harry Fritz in 2</v>
      </c>
    </row>
    <row r="38" spans="1:14" ht="171.6" x14ac:dyDescent="0.3">
      <c r="A38" s="37"/>
      <c r="B38" s="42" t="s">
        <v>82</v>
      </c>
      <c r="C38" s="37" t="s">
        <v>69</v>
      </c>
      <c r="D38" s="38">
        <v>0.214</v>
      </c>
      <c r="E38" s="39"/>
      <c r="F38" s="37">
        <v>105</v>
      </c>
      <c r="G38" s="37">
        <v>177</v>
      </c>
      <c r="H38" s="37">
        <v>5.5</v>
      </c>
      <c r="I38" s="24"/>
      <c r="J38" s="24"/>
      <c r="K38" s="46" t="s">
        <v>181</v>
      </c>
      <c r="L38" s="22">
        <v>7.5</v>
      </c>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38">
    <sortCondition ref="A7:A3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26.4414062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1" t="s">
        <v>102</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0" t="s">
        <v>129</v>
      </c>
      <c r="C7" s="34" t="s">
        <v>124</v>
      </c>
      <c r="D7" s="35">
        <v>0.27410000000000001</v>
      </c>
      <c r="E7" s="34"/>
      <c r="F7" s="34">
        <v>41</v>
      </c>
      <c r="G7" s="34">
        <v>59</v>
      </c>
      <c r="H7" s="34">
        <v>3.75</v>
      </c>
      <c r="I7" s="24"/>
      <c r="J7" s="24"/>
      <c r="K7" s="13"/>
      <c r="L7" s="22"/>
      <c r="M7" s="22"/>
      <c r="N7" s="31" t="str" cm="1">
        <f t="array" aca="1" ref="N7" ca="1">IF(INDIRECT("M" &amp; ROW())="x", INDIRECT("B" &amp; ROW()) &amp; IF(INDIRECT("E" &amp; ROW())="x", " in 2", " in 3"), "")</f>
        <v/>
      </c>
    </row>
    <row r="8" spans="1:14" ht="249.6" x14ac:dyDescent="0.3">
      <c r="A8" s="37"/>
      <c r="B8" s="44" t="s">
        <v>130</v>
      </c>
      <c r="C8" s="37" t="s">
        <v>131</v>
      </c>
      <c r="D8" s="38">
        <v>0.72589999999999999</v>
      </c>
      <c r="E8" s="37" t="s">
        <v>146</v>
      </c>
      <c r="F8" s="37">
        <v>27</v>
      </c>
      <c r="G8" s="37">
        <v>17</v>
      </c>
      <c r="H8" s="37">
        <v>1.3029999732971191</v>
      </c>
      <c r="I8" s="24">
        <v>1.32</v>
      </c>
      <c r="J8" s="24">
        <v>1.35</v>
      </c>
      <c r="K8" s="46" t="s">
        <v>147</v>
      </c>
      <c r="L8" s="22">
        <v>7</v>
      </c>
      <c r="M8" s="45" t="s">
        <v>146</v>
      </c>
      <c r="N8" s="31" t="str" cm="1">
        <f t="array" aca="1" ref="N8" ca="1">IF(INDIRECT("M" &amp; ROW())="x", INDIRECT("B" &amp; ROW()) &amp; IF(INDIRECT("E" &amp; ROW())="x", " in 2", " in 3"), "")</f>
        <v>Marta Kostyuk in 2</v>
      </c>
    </row>
    <row r="9" spans="1:14" x14ac:dyDescent="0.3">
      <c r="A9" s="34">
        <v>2</v>
      </c>
      <c r="B9" s="43" t="s">
        <v>120</v>
      </c>
      <c r="C9" s="34" t="s">
        <v>99</v>
      </c>
      <c r="D9" s="35">
        <v>0.46960000000000002</v>
      </c>
      <c r="E9" s="34" t="s">
        <v>146</v>
      </c>
      <c r="F9" s="34">
        <v>33</v>
      </c>
      <c r="G9" s="34">
        <v>15</v>
      </c>
      <c r="H9" s="34">
        <v>1.531999945640564</v>
      </c>
      <c r="I9" s="24">
        <v>1.64</v>
      </c>
      <c r="J9" s="24">
        <v>1.65</v>
      </c>
      <c r="K9" s="13"/>
      <c r="L9" s="22"/>
      <c r="M9" s="45" t="s">
        <v>146</v>
      </c>
      <c r="N9" s="31" t="str" cm="1">
        <f t="array" aca="1" ref="N9" ca="1">IF(INDIRECT("M" &amp; ROW())="x", INDIRECT("B" &amp; ROW()) &amp; IF(INDIRECT("E" &amp; ROW())="x", " in 2", " in 3"), "")</f>
        <v>Anastasia Pavlyuchenkova in 2</v>
      </c>
    </row>
    <row r="10" spans="1:14" ht="171.6" x14ac:dyDescent="0.3">
      <c r="A10" s="37"/>
      <c r="B10" s="42" t="s">
        <v>121</v>
      </c>
      <c r="C10" s="37" t="s">
        <v>122</v>
      </c>
      <c r="D10" s="38">
        <v>0.53039999999999998</v>
      </c>
      <c r="E10" s="37"/>
      <c r="F10" s="37">
        <v>94</v>
      </c>
      <c r="G10" s="37">
        <v>61</v>
      </c>
      <c r="H10" s="37">
        <v>2.619999885559082</v>
      </c>
      <c r="I10" s="24"/>
      <c r="J10" s="24"/>
      <c r="K10" s="46" t="s">
        <v>148</v>
      </c>
      <c r="L10" s="22">
        <v>7</v>
      </c>
      <c r="M10" s="22"/>
      <c r="N10" s="31" t="str" cm="1">
        <f t="array" aca="1" ref="N10" ca="1">IF(INDIRECT("M" &amp; ROW())="x", INDIRECT("B" &amp; ROW()) &amp; IF(INDIRECT("E" &amp; ROW())="x", " in 2", " in 3"), "")</f>
        <v/>
      </c>
    </row>
    <row r="11" spans="1:14" x14ac:dyDescent="0.3">
      <c r="A11" s="34">
        <v>3</v>
      </c>
      <c r="B11" s="43" t="s">
        <v>126</v>
      </c>
      <c r="C11" s="34" t="s">
        <v>127</v>
      </c>
      <c r="D11" s="35">
        <v>0.97970000000000002</v>
      </c>
      <c r="E11" s="34" t="s">
        <v>146</v>
      </c>
      <c r="F11" s="34">
        <v>3</v>
      </c>
      <c r="G11" s="34">
        <v>2</v>
      </c>
      <c r="H11" s="34">
        <v>1.0479999780654907</v>
      </c>
      <c r="I11" s="24">
        <v>1.06</v>
      </c>
      <c r="J11" s="24">
        <v>1.1000000000000001</v>
      </c>
      <c r="K11" s="13"/>
      <c r="L11" s="22"/>
      <c r="M11" s="45" t="s">
        <v>146</v>
      </c>
      <c r="N11" s="31" t="str" cm="1">
        <f t="array" aca="1" ref="N11" ca="1">IF(INDIRECT("M" &amp; ROW())="x", INDIRECT("B" &amp; ROW()) &amp; IF(INDIRECT("E" &amp; ROW())="x", " in 2", " in 3"), "")</f>
        <v>Iga Swiatek in 2</v>
      </c>
    </row>
    <row r="12" spans="1:14" ht="234" x14ac:dyDescent="0.3">
      <c r="A12" s="37"/>
      <c r="B12" s="42" t="s">
        <v>128</v>
      </c>
      <c r="C12" s="37" t="s">
        <v>99</v>
      </c>
      <c r="D12" s="38">
        <v>2.0299999999999999E-2</v>
      </c>
      <c r="E12" s="37"/>
      <c r="F12" s="37">
        <v>45</v>
      </c>
      <c r="G12" s="37">
        <v>35</v>
      </c>
      <c r="H12" s="37">
        <v>14.210000038146973</v>
      </c>
      <c r="I12" s="24"/>
      <c r="J12" s="24"/>
      <c r="K12" s="46" t="s">
        <v>150</v>
      </c>
      <c r="L12" s="22">
        <v>7.5</v>
      </c>
      <c r="M12" s="22"/>
      <c r="N12" s="31" t="str" cm="1">
        <f t="array" aca="1" ref="N12" ca="1">IF(INDIRECT("M" &amp; ROW())="x", INDIRECT("B" &amp; ROW()) &amp; IF(INDIRECT("E" &amp; ROW())="x", " in 2", " in 3"), "")</f>
        <v/>
      </c>
    </row>
    <row r="13" spans="1:14" x14ac:dyDescent="0.3">
      <c r="A13" s="34">
        <v>4</v>
      </c>
      <c r="B13" s="43" t="s">
        <v>110</v>
      </c>
      <c r="C13" s="34" t="s">
        <v>61</v>
      </c>
      <c r="D13" s="35">
        <v>0.54830000000000001</v>
      </c>
      <c r="E13" s="34" t="s">
        <v>146</v>
      </c>
      <c r="F13" s="34">
        <v>26</v>
      </c>
      <c r="G13" s="34">
        <v>26</v>
      </c>
      <c r="H13" s="34">
        <v>1.4739999771118164</v>
      </c>
      <c r="I13" s="24">
        <v>1.52</v>
      </c>
      <c r="J13" s="24">
        <v>1.5</v>
      </c>
      <c r="K13" s="13"/>
      <c r="L13" s="22"/>
      <c r="M13" s="45" t="s">
        <v>146</v>
      </c>
      <c r="N13" s="31" t="str" cm="1">
        <f t="array" aca="1" ref="N13" ca="1">IF(INDIRECT("M" &amp; ROW())="x", INDIRECT("B" &amp; ROW()) &amp; IF(INDIRECT("E" &amp; ROW())="x", " in 2", " in 3"), "")</f>
        <v>Leylah Annie Fernandez in 2</v>
      </c>
    </row>
    <row r="14" spans="1:14" ht="202.8" x14ac:dyDescent="0.3">
      <c r="A14" s="37"/>
      <c r="B14" s="42" t="s">
        <v>111</v>
      </c>
      <c r="C14" s="37" t="s">
        <v>67</v>
      </c>
      <c r="D14" s="38">
        <v>0.45169999999999999</v>
      </c>
      <c r="E14" s="37"/>
      <c r="F14" s="37">
        <v>42</v>
      </c>
      <c r="G14" s="37">
        <v>81</v>
      </c>
      <c r="H14" s="37">
        <v>2.809999942779541</v>
      </c>
      <c r="I14" s="24"/>
      <c r="J14" s="24"/>
      <c r="K14" s="46" t="s">
        <v>151</v>
      </c>
      <c r="L14" s="22">
        <v>7.5</v>
      </c>
      <c r="M14" s="22"/>
      <c r="N14" s="31" t="str" cm="1">
        <f t="array" aca="1" ref="N14" ca="1">IF(INDIRECT("M" &amp; ROW())="x", INDIRECT("B" &amp; ROW()) &amp; IF(INDIRECT("E" &amp; ROW())="x", " in 2", " in 3"), "")</f>
        <v/>
      </c>
    </row>
    <row r="15" spans="1:14" x14ac:dyDescent="0.3">
      <c r="A15" s="34">
        <v>5</v>
      </c>
      <c r="B15" s="40" t="s">
        <v>132</v>
      </c>
      <c r="C15" s="34" t="s">
        <v>127</v>
      </c>
      <c r="D15" s="35">
        <v>0.45290000000000002</v>
      </c>
      <c r="E15" s="34" t="s">
        <v>146</v>
      </c>
      <c r="F15" s="34">
        <v>28</v>
      </c>
      <c r="G15" s="34">
        <v>19</v>
      </c>
      <c r="H15" s="34">
        <v>2.1099998950958252</v>
      </c>
      <c r="I15" s="24"/>
      <c r="J15" s="24"/>
      <c r="K15" s="13"/>
      <c r="L15" s="22"/>
      <c r="M15" s="22"/>
      <c r="N15" s="31" t="str" cm="1">
        <f t="array" aca="1" ref="N15" ca="1">IF(INDIRECT("M" &amp; ROW())="x", INDIRECT("B" &amp; ROW()) &amp; IF(INDIRECT("E" &amp; ROW())="x", " in 2", " in 3"), "")</f>
        <v/>
      </c>
    </row>
    <row r="16" spans="1:14" ht="234" x14ac:dyDescent="0.3">
      <c r="A16" s="37"/>
      <c r="B16" s="42" t="s">
        <v>133</v>
      </c>
      <c r="C16" s="37" t="s">
        <v>134</v>
      </c>
      <c r="D16" s="38">
        <v>0.54710000000000003</v>
      </c>
      <c r="E16" s="37"/>
      <c r="F16" s="37">
        <v>136</v>
      </c>
      <c r="G16" s="37">
        <v>47</v>
      </c>
      <c r="H16" s="37">
        <v>1.7869999408721924</v>
      </c>
      <c r="I16" s="24">
        <v>1.78</v>
      </c>
      <c r="J16" s="24">
        <v>1.8</v>
      </c>
      <c r="K16" s="46" t="s">
        <v>152</v>
      </c>
      <c r="L16" s="22">
        <v>7</v>
      </c>
      <c r="M16" s="45" t="s">
        <v>146</v>
      </c>
      <c r="N16" s="31" t="str" cm="1">
        <f t="array" aca="1" ref="N16" ca="1">IF(INDIRECT("M" &amp; ROW())="x", INDIRECT("B" &amp; ROW()) &amp; IF(INDIRECT("E" &amp; ROW())="x", " in 2", " in 3"), "")</f>
        <v>Sorana Cirstea in 3</v>
      </c>
    </row>
    <row r="17" spans="1:14" x14ac:dyDescent="0.3">
      <c r="A17" s="34">
        <v>6</v>
      </c>
      <c r="B17" s="43" t="s">
        <v>139</v>
      </c>
      <c r="C17" s="34" t="s">
        <v>140</v>
      </c>
      <c r="D17" s="35">
        <v>0.64929999999999999</v>
      </c>
      <c r="E17" s="34"/>
      <c r="F17" s="34">
        <v>44</v>
      </c>
      <c r="G17" s="34">
        <v>71</v>
      </c>
      <c r="H17" s="34">
        <v>1.6210000514984131</v>
      </c>
      <c r="I17" s="24">
        <v>1.57</v>
      </c>
      <c r="J17" s="24">
        <v>1.65</v>
      </c>
      <c r="K17" s="13"/>
      <c r="L17" s="22"/>
      <c r="M17" s="45" t="s">
        <v>146</v>
      </c>
      <c r="N17" s="31" t="str" cm="1">
        <f t="array" aca="1" ref="N17" ca="1">IF(INDIRECT("M" &amp; ROW())="x", INDIRECT("B" &amp; ROW()) &amp; IF(INDIRECT("E" &amp; ROW())="x", " in 2", " in 3"), "")</f>
        <v>Maya Joint in 3</v>
      </c>
    </row>
    <row r="18" spans="1:14" ht="202.8" x14ac:dyDescent="0.3">
      <c r="A18" s="37"/>
      <c r="B18" s="42" t="s">
        <v>141</v>
      </c>
      <c r="C18" s="37" t="s">
        <v>88</v>
      </c>
      <c r="D18" s="38">
        <v>0.35070000000000001</v>
      </c>
      <c r="E18" s="37" t="s">
        <v>146</v>
      </c>
      <c r="F18" s="37">
        <v>21</v>
      </c>
      <c r="G18" s="37">
        <v>12</v>
      </c>
      <c r="H18" s="37">
        <v>2.4000000953674316</v>
      </c>
      <c r="I18" s="24"/>
      <c r="J18" s="24"/>
      <c r="K18" s="46" t="s">
        <v>153</v>
      </c>
      <c r="L18" s="22">
        <v>7</v>
      </c>
      <c r="M18" s="22"/>
      <c r="N18" s="31" t="str" cm="1">
        <f t="array" aca="1" ref="N18" ca="1">IF(INDIRECT("M" &amp; ROW())="x", INDIRECT("B" &amp; ROW()) &amp; IF(INDIRECT("E" &amp; ROW())="x", " in 2", " in 3"), "")</f>
        <v/>
      </c>
    </row>
    <row r="19" spans="1:14" x14ac:dyDescent="0.3">
      <c r="A19" s="34">
        <v>7</v>
      </c>
      <c r="B19" s="40" t="s">
        <v>123</v>
      </c>
      <c r="C19" s="34" t="s">
        <v>124</v>
      </c>
      <c r="D19" s="35">
        <v>0.44359999999999999</v>
      </c>
      <c r="E19" s="34"/>
      <c r="F19" s="34">
        <v>62</v>
      </c>
      <c r="G19" s="34">
        <v>82</v>
      </c>
      <c r="H19" s="34">
        <v>5.3000001907348633</v>
      </c>
      <c r="I19" s="24"/>
      <c r="J19" s="24"/>
      <c r="K19" s="13"/>
      <c r="L19" s="22"/>
      <c r="M19" s="22"/>
      <c r="N19" s="31" t="str" cm="1">
        <f t="array" aca="1" ref="N19" ca="1">IF(INDIRECT("M" &amp; ROW())="x", INDIRECT("B" &amp; ROW()) &amp; IF(INDIRECT("E" &amp; ROW())="x", " in 2", " in 3"), "")</f>
        <v/>
      </c>
    </row>
    <row r="20" spans="1:14" ht="218.4" x14ac:dyDescent="0.3">
      <c r="A20" s="37"/>
      <c r="B20" s="44" t="s">
        <v>125</v>
      </c>
      <c r="C20" s="37" t="s">
        <v>69</v>
      </c>
      <c r="D20" s="38">
        <v>0.55640000000000001</v>
      </c>
      <c r="E20" s="37" t="s">
        <v>146</v>
      </c>
      <c r="F20" s="37">
        <v>6</v>
      </c>
      <c r="G20" s="37">
        <v>4</v>
      </c>
      <c r="H20" s="37">
        <v>1.1829999685287476</v>
      </c>
      <c r="I20" s="24">
        <v>1.21</v>
      </c>
      <c r="J20" s="24">
        <v>1.3</v>
      </c>
      <c r="K20" s="46" t="s">
        <v>154</v>
      </c>
      <c r="L20" s="22">
        <v>7</v>
      </c>
      <c r="M20" s="45" t="s">
        <v>146</v>
      </c>
      <c r="N20" s="31" t="str" cm="1">
        <f t="array" aca="1" ref="N20" ca="1">IF(INDIRECT("M" &amp; ROW())="x", INDIRECT("B" &amp; ROW()) &amp; IF(INDIRECT("E" &amp; ROW())="x", " in 2", " in 3"), "")</f>
        <v>Madison Keys in 2</v>
      </c>
    </row>
    <row r="21" spans="1:14" x14ac:dyDescent="0.3">
      <c r="A21" s="34">
        <v>8</v>
      </c>
      <c r="B21" s="40" t="s">
        <v>106</v>
      </c>
      <c r="C21" s="34" t="s">
        <v>107</v>
      </c>
      <c r="D21" s="35">
        <v>0.36170000000000002</v>
      </c>
      <c r="E21" s="34"/>
      <c r="F21" s="34">
        <v>43</v>
      </c>
      <c r="G21" s="34">
        <v>64</v>
      </c>
      <c r="H21" s="34">
        <v>3.1400001049041748</v>
      </c>
      <c r="I21" s="24"/>
      <c r="J21" s="24"/>
      <c r="K21" s="13"/>
      <c r="L21" s="22"/>
      <c r="M21" s="22"/>
      <c r="N21" s="31" t="str" cm="1">
        <f t="array" aca="1" ref="N21" ca="1">IF(INDIRECT("M" &amp; ROW())="x", INDIRECT("B" &amp; ROW()) &amp; IF(INDIRECT("E" &amp; ROW())="x", " in 2", " in 3"), "")</f>
        <v/>
      </c>
    </row>
    <row r="22" spans="1:14" ht="202.8" x14ac:dyDescent="0.3">
      <c r="A22" s="37"/>
      <c r="B22" s="44" t="s">
        <v>108</v>
      </c>
      <c r="C22" s="37" t="s">
        <v>109</v>
      </c>
      <c r="D22" s="38">
        <v>0.63829999999999998</v>
      </c>
      <c r="E22" s="37" t="s">
        <v>146</v>
      </c>
      <c r="F22" s="37">
        <v>39</v>
      </c>
      <c r="G22" s="37">
        <v>86</v>
      </c>
      <c r="H22" s="37">
        <v>1.3969999551773071</v>
      </c>
      <c r="I22" s="24">
        <v>1.38</v>
      </c>
      <c r="J22" s="24">
        <v>1.45</v>
      </c>
      <c r="K22" s="46" t="s">
        <v>155</v>
      </c>
      <c r="L22" s="22">
        <v>7</v>
      </c>
      <c r="M22" s="45" t="s">
        <v>146</v>
      </c>
      <c r="N22" s="31" t="str" cm="1">
        <f t="array" aca="1" ref="N22" ca="1">IF(INDIRECT("M" &amp; ROW())="x", INDIRECT("B" &amp; ROW()) &amp; IF(INDIRECT("E" &amp; ROW())="x", " in 2", " in 3"), "")</f>
        <v>Emma Raducanu in 2</v>
      </c>
    </row>
    <row r="23" spans="1:14" x14ac:dyDescent="0.3">
      <c r="A23" s="34">
        <v>9</v>
      </c>
      <c r="B23" s="40" t="s">
        <v>118</v>
      </c>
      <c r="C23" s="34" t="s">
        <v>69</v>
      </c>
      <c r="D23" s="35">
        <v>0.4602</v>
      </c>
      <c r="E23" s="34"/>
      <c r="F23" s="34">
        <v>211</v>
      </c>
      <c r="G23" s="34">
        <v>207</v>
      </c>
      <c r="H23" s="34">
        <v>5.2800002098083496</v>
      </c>
      <c r="I23" s="24"/>
      <c r="J23" s="24"/>
      <c r="K23" s="13"/>
      <c r="L23" s="22"/>
      <c r="M23" s="22"/>
      <c r="N23" s="31" t="str" cm="1">
        <f t="array" aca="1" ref="N23" ca="1">IF(INDIRECT("M" &amp; ROW())="x", INDIRECT("B" &amp; ROW()) &amp; IF(INDIRECT("E" &amp; ROW())="x", " in 2", " in 3"), "")</f>
        <v/>
      </c>
    </row>
    <row r="24" spans="1:14" ht="202.8" x14ac:dyDescent="0.3">
      <c r="A24" s="37"/>
      <c r="B24" s="44" t="s">
        <v>119</v>
      </c>
      <c r="C24" s="37" t="s">
        <v>84</v>
      </c>
      <c r="D24" s="38">
        <v>0.53979999999999995</v>
      </c>
      <c r="E24" s="37" t="s">
        <v>146</v>
      </c>
      <c r="F24" s="37">
        <v>22</v>
      </c>
      <c r="G24" s="37">
        <v>34</v>
      </c>
      <c r="H24" s="37">
        <v>1.184999942779541</v>
      </c>
      <c r="I24" s="24">
        <v>1.25</v>
      </c>
      <c r="J24" s="24">
        <v>1.35</v>
      </c>
      <c r="K24" s="46" t="s">
        <v>156</v>
      </c>
      <c r="L24" s="22">
        <v>7</v>
      </c>
      <c r="M24" s="45" t="s">
        <v>146</v>
      </c>
      <c r="N24" s="31" t="str" cm="1">
        <f t="array" aca="1" ref="N24" ca="1">IF(INDIRECT("M" &amp; ROW())="x", INDIRECT("B" &amp; ROW()) &amp; IF(INDIRECT("E" &amp; ROW())="x", " in 2", " in 3"), "")</f>
        <v>Elise Mertens in 2</v>
      </c>
    </row>
    <row r="25" spans="1:14" x14ac:dyDescent="0.3">
      <c r="A25" s="34">
        <v>10</v>
      </c>
      <c r="B25" s="40" t="s">
        <v>112</v>
      </c>
      <c r="C25" s="34" t="s">
        <v>69</v>
      </c>
      <c r="D25" s="35">
        <v>0.68430000000000002</v>
      </c>
      <c r="E25" s="34"/>
      <c r="F25" s="34">
        <v>125</v>
      </c>
      <c r="G25" s="34">
        <v>44</v>
      </c>
      <c r="H25" s="34">
        <v>2.75</v>
      </c>
      <c r="I25" s="24"/>
      <c r="J25" s="24"/>
      <c r="K25" s="13"/>
      <c r="L25" s="22"/>
      <c r="M25" s="45" t="s">
        <v>146</v>
      </c>
      <c r="N25" s="31" t="str" cm="1">
        <f t="array" aca="1" ref="N25" ca="1">IF(INDIRECT("M" &amp; ROW())="x", INDIRECT("B" &amp; ROW()) &amp; IF(INDIRECT("E" &amp; ROW())="x", " in 2", " in 3"), "")</f>
        <v>Taylor Townsend in 3</v>
      </c>
    </row>
    <row r="26" spans="1:14" ht="187.2" x14ac:dyDescent="0.3">
      <c r="A26" s="37"/>
      <c r="B26" s="44" t="s">
        <v>113</v>
      </c>
      <c r="C26" s="37" t="s">
        <v>99</v>
      </c>
      <c r="D26" s="38">
        <v>0.31569999999999998</v>
      </c>
      <c r="E26" s="37" t="s">
        <v>146</v>
      </c>
      <c r="F26" s="37">
        <v>18</v>
      </c>
      <c r="G26" s="37">
        <v>22</v>
      </c>
      <c r="H26" s="37">
        <v>1.44</v>
      </c>
      <c r="I26" s="24">
        <v>1.48</v>
      </c>
      <c r="J26" s="50" t="s">
        <v>158</v>
      </c>
      <c r="K26" s="46" t="s">
        <v>159</v>
      </c>
      <c r="L26" s="22">
        <v>6.5</v>
      </c>
      <c r="M26" s="22"/>
      <c r="N26" s="31" t="str" cm="1">
        <f t="array" aca="1" ref="N26" ca="1">IF(INDIRECT("M" &amp; ROW())="x", INDIRECT("B" &amp; ROW()) &amp; IF(INDIRECT("E" &amp; ROW())="x", " in 2", " in 3"), "")</f>
        <v/>
      </c>
    </row>
    <row r="27" spans="1:14" x14ac:dyDescent="0.3">
      <c r="A27" s="34">
        <v>11</v>
      </c>
      <c r="B27" s="43" t="s">
        <v>114</v>
      </c>
      <c r="C27" s="34" t="s">
        <v>115</v>
      </c>
      <c r="D27" s="35">
        <v>0.71179999999999999</v>
      </c>
      <c r="E27" s="34" t="s">
        <v>146</v>
      </c>
      <c r="F27" s="34">
        <v>10</v>
      </c>
      <c r="G27" s="34">
        <v>9</v>
      </c>
      <c r="H27" s="34">
        <v>1.0659999847412109</v>
      </c>
      <c r="I27" s="24">
        <v>1.0900000000000001</v>
      </c>
      <c r="J27" s="24">
        <v>1.1000000000000001</v>
      </c>
      <c r="K27" s="13"/>
      <c r="L27" s="22"/>
      <c r="M27" s="45" t="s">
        <v>146</v>
      </c>
      <c r="N27" s="31" t="str" cm="1">
        <f t="array" aca="1" ref="N27" ca="1">IF(INDIRECT("M" &amp; ROW())="x", INDIRECT("B" &amp; ROW()) &amp; IF(INDIRECT("E" &amp; ROW())="x", " in 2", " in 3"), "")</f>
        <v>Elena Rybakina in 2</v>
      </c>
    </row>
    <row r="28" spans="1:14" ht="187.2" x14ac:dyDescent="0.3">
      <c r="A28" s="37"/>
      <c r="B28" s="42" t="s">
        <v>116</v>
      </c>
      <c r="C28" s="37" t="s">
        <v>117</v>
      </c>
      <c r="D28" s="38">
        <v>0.28820000000000001</v>
      </c>
      <c r="E28" s="37"/>
      <c r="F28" s="37">
        <v>70</v>
      </c>
      <c r="G28" s="37">
        <v>49</v>
      </c>
      <c r="H28" s="37">
        <v>10.489999771118164</v>
      </c>
      <c r="I28" s="24"/>
      <c r="J28" s="24"/>
      <c r="K28" s="46" t="s">
        <v>160</v>
      </c>
      <c r="L28" s="22">
        <v>7.5</v>
      </c>
      <c r="M28" s="22"/>
      <c r="N28" s="31" t="str" cm="1">
        <f t="array" aca="1" ref="N28" ca="1">IF(INDIRECT("M" &amp; ROW())="x", INDIRECT("B" &amp; ROW()) &amp; IF(INDIRECT("E" &amp; ROW())="x", " in 2", " in 3"), "")</f>
        <v/>
      </c>
    </row>
    <row r="29" spans="1:14" x14ac:dyDescent="0.3">
      <c r="A29" s="34">
        <v>12</v>
      </c>
      <c r="B29" s="40" t="s">
        <v>136</v>
      </c>
      <c r="C29" s="34" t="s">
        <v>99</v>
      </c>
      <c r="D29" s="35">
        <v>0.4279</v>
      </c>
      <c r="E29" s="34"/>
      <c r="F29" s="34">
        <v>16</v>
      </c>
      <c r="G29" s="34">
        <v>24</v>
      </c>
      <c r="H29" s="34">
        <v>1.3</v>
      </c>
      <c r="I29" s="24">
        <v>1.31</v>
      </c>
      <c r="J29" s="24">
        <v>1.5</v>
      </c>
      <c r="K29" s="13"/>
      <c r="L29" s="22"/>
      <c r="M29" s="45" t="s">
        <v>146</v>
      </c>
      <c r="N29" s="31" t="str" cm="1">
        <f t="array" aca="1" ref="N29" ca="1">IF(INDIRECT("M" &amp; ROW())="x", INDIRECT("B" &amp; ROW()) &amp; IF(INDIRECT("E" &amp; ROW())="x", " in 2", " in 3"), "")</f>
        <v>Ekaterina Alexandrova in 3</v>
      </c>
    </row>
    <row r="30" spans="1:14" ht="234" x14ac:dyDescent="0.3">
      <c r="A30" s="37"/>
      <c r="B30" s="42" t="s">
        <v>137</v>
      </c>
      <c r="C30" s="37" t="s">
        <v>138</v>
      </c>
      <c r="D30" s="38">
        <v>0.57210000000000005</v>
      </c>
      <c r="E30" s="37" t="s">
        <v>146</v>
      </c>
      <c r="F30" s="37">
        <v>90</v>
      </c>
      <c r="G30" s="37">
        <v>78</v>
      </c>
      <c r="H30" s="37">
        <v>3.5</v>
      </c>
      <c r="I30" s="24"/>
      <c r="J30" s="24"/>
      <c r="K30" s="46" t="s">
        <v>161</v>
      </c>
      <c r="L30" s="22">
        <v>7</v>
      </c>
      <c r="M30" s="22"/>
      <c r="N30" s="31" t="str" cm="1">
        <f t="array" aca="1" ref="N30" ca="1">IF(INDIRECT("M" &amp; ROW())="x", INDIRECT("B" &amp; ROW()) &amp; IF(INDIRECT("E" &amp; ROW())="x", " in 2", " in 3"), "")</f>
        <v/>
      </c>
    </row>
    <row r="31" spans="1:14" x14ac:dyDescent="0.3">
      <c r="A31" s="34">
        <v>13</v>
      </c>
      <c r="B31" s="43" t="s">
        <v>142</v>
      </c>
      <c r="C31" s="34" t="s">
        <v>99</v>
      </c>
      <c r="D31" s="35">
        <v>0.66239999999999999</v>
      </c>
      <c r="E31" s="34"/>
      <c r="F31" s="34">
        <v>34</v>
      </c>
      <c r="G31" s="34">
        <v>18</v>
      </c>
      <c r="H31" s="34">
        <v>1.5460000038146973</v>
      </c>
      <c r="I31" s="24">
        <v>1.68</v>
      </c>
      <c r="J31" s="24">
        <v>1.7</v>
      </c>
      <c r="K31" s="13"/>
      <c r="L31" s="22"/>
      <c r="M31" s="45" t="s">
        <v>146</v>
      </c>
      <c r="N31" s="31" t="str" cm="1">
        <f t="array" aca="1" ref="N31" ca="1">IF(INDIRECT("M" &amp; ROW())="x", INDIRECT("B" &amp; ROW()) &amp; IF(INDIRECT("E" &amp; ROW())="x", " in 2", " in 3"), "")</f>
        <v>Anna Kalinskaya in 3</v>
      </c>
    </row>
    <row r="32" spans="1:14" ht="202.8" x14ac:dyDescent="0.3">
      <c r="A32" s="37"/>
      <c r="B32" s="42" t="s">
        <v>143</v>
      </c>
      <c r="C32" s="37" t="s">
        <v>69</v>
      </c>
      <c r="D32" s="38">
        <v>0.33760000000000001</v>
      </c>
      <c r="E32" s="37" t="s">
        <v>146</v>
      </c>
      <c r="F32" s="37">
        <v>53</v>
      </c>
      <c r="G32" s="37">
        <v>45</v>
      </c>
      <c r="H32" s="37">
        <v>2.619999885559082</v>
      </c>
      <c r="I32" s="24"/>
      <c r="J32" s="24"/>
      <c r="K32" s="46" t="s">
        <v>162</v>
      </c>
      <c r="L32" s="22">
        <v>7</v>
      </c>
      <c r="M32" s="22"/>
      <c r="N32" s="31" t="str" cm="1">
        <f t="array" aca="1" ref="N32" ca="1">IF(INDIRECT("M" &amp; ROW())="x", INDIRECT("B" &amp; ROW()) &amp; IF(INDIRECT("E" &amp; ROW())="x", " in 2", " in 3"), "")</f>
        <v/>
      </c>
    </row>
    <row r="33" spans="1:14" x14ac:dyDescent="0.3">
      <c r="A33" s="34">
        <v>14</v>
      </c>
      <c r="B33" s="47" t="s">
        <v>157</v>
      </c>
      <c r="C33" s="48" t="s">
        <v>149</v>
      </c>
      <c r="D33" s="49">
        <v>0.75319999999999998</v>
      </c>
      <c r="E33" s="48"/>
      <c r="F33" s="48">
        <v>98</v>
      </c>
      <c r="G33" s="48">
        <v>28</v>
      </c>
      <c r="H33" s="34">
        <v>2.75</v>
      </c>
      <c r="I33" s="24"/>
      <c r="J33" s="24"/>
      <c r="K33" s="13"/>
      <c r="L33" s="22"/>
      <c r="M33" s="22"/>
      <c r="N33" s="31" t="str" cm="1">
        <f t="array" aca="1" ref="N33" ca="1">IF(INDIRECT("M" &amp; ROW())="x", INDIRECT("B" &amp; ROW()) &amp; IF(INDIRECT("E" &amp; ROW())="x", " in 2", " in 3"), "")</f>
        <v/>
      </c>
    </row>
    <row r="34" spans="1:14" ht="234" x14ac:dyDescent="0.3">
      <c r="A34" s="37"/>
      <c r="B34" s="42" t="s">
        <v>135</v>
      </c>
      <c r="C34" s="37" t="s">
        <v>99</v>
      </c>
      <c r="D34" s="38">
        <v>0.24679999999999999</v>
      </c>
      <c r="E34" s="37" t="s">
        <v>146</v>
      </c>
      <c r="F34" s="37">
        <v>20</v>
      </c>
      <c r="G34" s="37">
        <v>13</v>
      </c>
      <c r="H34" s="37">
        <v>1.44</v>
      </c>
      <c r="I34" s="24"/>
      <c r="J34" s="24"/>
      <c r="K34" s="46" t="s">
        <v>163</v>
      </c>
      <c r="L34" s="22">
        <v>7.5</v>
      </c>
      <c r="M34" s="45" t="s">
        <v>146</v>
      </c>
      <c r="N34" s="31" t="str" cm="1">
        <f t="array" aca="1" ref="N34" ca="1">IF(INDIRECT("M" &amp; ROW())="x", INDIRECT("B" &amp; ROW()) &amp; IF(INDIRECT("E" &amp; ROW())="x", " in 2", " in 3"), "")</f>
        <v>Diana Shnaider in 2</v>
      </c>
    </row>
    <row r="35" spans="1:14" x14ac:dyDescent="0.3">
      <c r="A35" s="34">
        <v>15</v>
      </c>
      <c r="B35" s="43" t="s">
        <v>103</v>
      </c>
      <c r="C35" s="34" t="s">
        <v>104</v>
      </c>
      <c r="D35" s="35">
        <v>0.57450000000000001</v>
      </c>
      <c r="E35" s="34" t="s">
        <v>146</v>
      </c>
      <c r="F35" s="34">
        <v>1</v>
      </c>
      <c r="G35" s="34">
        <v>1</v>
      </c>
      <c r="H35" s="34">
        <v>1.4329999685287476</v>
      </c>
      <c r="I35" s="24">
        <v>1.45</v>
      </c>
      <c r="J35" s="24">
        <v>1.45</v>
      </c>
      <c r="K35" s="13"/>
      <c r="L35" s="22"/>
      <c r="M35" s="45" t="s">
        <v>146</v>
      </c>
      <c r="N35" s="31" t="str" cm="1">
        <f t="array" aca="1" ref="N35" ca="1">IF(INDIRECT("M" &amp; ROW())="x", INDIRECT("B" &amp; ROW()) &amp; IF(INDIRECT("E" &amp; ROW())="x", " in 2", " in 3"), "")</f>
        <v>Aryna Sabalenka in 2</v>
      </c>
    </row>
    <row r="36" spans="1:14" ht="202.8" x14ac:dyDescent="0.3">
      <c r="A36" s="37"/>
      <c r="B36" s="42" t="s">
        <v>105</v>
      </c>
      <c r="C36" s="37" t="s">
        <v>63</v>
      </c>
      <c r="D36" s="38">
        <v>0.42549999999999999</v>
      </c>
      <c r="E36" s="37"/>
      <c r="F36" s="37">
        <v>59</v>
      </c>
      <c r="G36" s="37">
        <v>92</v>
      </c>
      <c r="H36" s="37">
        <v>2.9800000190734863</v>
      </c>
      <c r="I36" s="24"/>
      <c r="J36" s="24"/>
      <c r="K36" s="46" t="s">
        <v>164</v>
      </c>
      <c r="L36" s="22">
        <v>7.5</v>
      </c>
      <c r="M36" s="22"/>
      <c r="N36" s="31" t="str" cm="1">
        <f t="array" aca="1" ref="N36" ca="1">IF(INDIRECT("M" &amp; ROW())="x", INDIRECT("B" &amp; ROW()) &amp; IF(INDIRECT("E" &amp; ROW())="x", " in 2", " in 3"), "")</f>
        <v/>
      </c>
    </row>
    <row r="37" spans="1:14" x14ac:dyDescent="0.3">
      <c r="A37" s="34">
        <v>16</v>
      </c>
      <c r="B37" s="40" t="s">
        <v>144</v>
      </c>
      <c r="C37" s="34" t="s">
        <v>65</v>
      </c>
      <c r="D37" s="35">
        <v>0.35649999999999998</v>
      </c>
      <c r="E37" s="34"/>
      <c r="F37" s="34">
        <v>95</v>
      </c>
      <c r="G37" s="34">
        <v>179</v>
      </c>
      <c r="H37" s="34">
        <v>4.5</v>
      </c>
      <c r="I37" s="24"/>
      <c r="J37" s="24"/>
      <c r="K37" s="13"/>
      <c r="L37" s="22"/>
      <c r="M37" s="22"/>
      <c r="N37" s="31" t="str" cm="1">
        <f t="array" aca="1" ref="N37" ca="1">IF(INDIRECT("M" &amp; ROW())="x", INDIRECT("B" &amp; ROW()) &amp; IF(INDIRECT("E" &amp; ROW())="x", " in 2", " in 3"), "")</f>
        <v/>
      </c>
    </row>
    <row r="38" spans="1:14" ht="156" x14ac:dyDescent="0.3">
      <c r="A38" s="37"/>
      <c r="B38" s="44" t="s">
        <v>145</v>
      </c>
      <c r="C38" s="37" t="s">
        <v>69</v>
      </c>
      <c r="D38" s="38">
        <v>0.64349999999999996</v>
      </c>
      <c r="E38" s="37" t="s">
        <v>146</v>
      </c>
      <c r="F38" s="37">
        <v>8</v>
      </c>
      <c r="G38" s="37">
        <v>25</v>
      </c>
      <c r="H38" s="37">
        <v>1.2</v>
      </c>
      <c r="I38" s="24"/>
      <c r="J38" s="24">
        <v>1.3</v>
      </c>
      <c r="K38" s="46" t="s">
        <v>165</v>
      </c>
      <c r="L38" s="22">
        <v>7.5</v>
      </c>
      <c r="M38" s="45" t="s">
        <v>146</v>
      </c>
      <c r="N38" s="31" t="str" cm="1">
        <f t="array" aca="1" ref="N38" ca="1">IF(INDIRECT("M" &amp; ROW())="x", INDIRECT("B" &amp; ROW()) &amp; IF(INDIRECT("E" &amp; ROW())="x", " in 2", " in 3"), "")</f>
        <v>Amanda Anisimova in 2</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36">
    <sortCondition ref="A7:A36"/>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2025-08-09T10:04:39Z</dcterms:modified>
</cp:coreProperties>
</file>