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1684623-5BD9-4988-A469-BB1B0832EDE4}" xr6:coauthVersionLast="47" xr6:coauthVersionMax="47" xr10:uidLastSave="{00000000-0000-0000-0000-000000000000}"/>
  <bookViews>
    <workbookView xWindow="-168" yWindow="216" windowWidth="23304"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36" i="6" a="1"/>
  <c r="N35" i="6" a="1"/>
  <c r="N178" i="6" a="1"/>
  <c r="N90" i="1" a="1"/>
  <c r="N185" i="6" a="1"/>
  <c r="N133" i="1" a="1"/>
  <c r="N56" i="6" a="1"/>
  <c r="N71" i="1" a="1"/>
  <c r="N181" i="1" a="1"/>
  <c r="N200" i="6" a="1"/>
  <c r="N73" i="1" a="1"/>
  <c r="N126" i="1" a="1"/>
  <c r="N132" i="1" a="1"/>
  <c r="N68" i="6" a="1"/>
  <c r="N28" i="6" a="1"/>
  <c r="N121" i="6" a="1"/>
  <c r="N82" i="6" a="1"/>
  <c r="N138" i="1" a="1"/>
  <c r="N171" i="1" a="1"/>
  <c r="N46" i="6" a="1"/>
  <c r="N172" i="6" a="1"/>
  <c r="N17" i="1" a="1"/>
  <c r="N69" i="6" a="1"/>
  <c r="N96" i="1" a="1"/>
  <c r="N41" i="1" a="1"/>
  <c r="N95" i="6" a="1"/>
  <c r="N112" i="1" a="1"/>
  <c r="N167" i="1" a="1"/>
  <c r="N47" i="1" a="1"/>
  <c r="N33" i="1" a="1"/>
  <c r="N107" i="6" a="1"/>
  <c r="N128" i="1" a="1"/>
  <c r="N58" i="6" a="1"/>
  <c r="N161" i="6" a="1"/>
  <c r="N131" i="1" a="1"/>
  <c r="N8" i="1" a="1"/>
  <c r="N138" i="6" a="1"/>
  <c r="N23" i="1" a="1"/>
  <c r="N198" i="6" a="1"/>
  <c r="N17" i="6" a="1"/>
  <c r="N116" i="1" a="1"/>
  <c r="N57" i="1" a="1"/>
  <c r="N82" i="1" a="1"/>
  <c r="N148" i="1" a="1"/>
  <c r="N103" i="6" a="1"/>
  <c r="N129" i="6" a="1"/>
  <c r="N85" i="1" a="1"/>
  <c r="N93" i="1" a="1"/>
  <c r="N211" i="6" a="1"/>
  <c r="N36" i="6" a="1"/>
  <c r="N152" i="6" a="1"/>
  <c r="N176" i="6" a="1"/>
  <c r="N36" i="1" a="1"/>
  <c r="N136" i="1" a="1"/>
  <c r="N189" i="6" a="1"/>
  <c r="N35" i="1" a="1"/>
  <c r="N102" i="6" a="1"/>
  <c r="N14" i="6" a="1"/>
  <c r="N125" i="1" a="1"/>
  <c r="N177" i="6" a="1"/>
  <c r="N105" i="6" a="1"/>
  <c r="N15" i="1" a="1"/>
  <c r="N150" i="1" a="1"/>
  <c r="N94" i="6" a="1"/>
  <c r="N191" i="6" a="1"/>
  <c r="N154" i="6" a="1"/>
  <c r="N114" i="6" a="1"/>
  <c r="N153" i="1" a="1"/>
  <c r="N157" i="1" a="1"/>
  <c r="N122" i="6" a="1"/>
  <c r="N91" i="1" a="1"/>
  <c r="N38" i="1" a="1"/>
  <c r="N140" i="1" a="1"/>
  <c r="N32" i="6" a="1"/>
  <c r="N61" i="6" a="1"/>
  <c r="N214" i="6" a="1"/>
  <c r="N62" i="6" a="1"/>
  <c r="N120" i="1" a="1"/>
  <c r="N88" i="6" a="1"/>
  <c r="N63" i="6" a="1"/>
  <c r="N34" i="1" a="1"/>
  <c r="N177" i="1" a="1"/>
  <c r="N68" i="1" a="1"/>
  <c r="N21" i="1" a="1"/>
  <c r="N171" i="6" a="1"/>
  <c r="N77" i="6" a="1"/>
  <c r="N196" i="6" a="1"/>
  <c r="N151" i="6" a="1"/>
  <c r="N12" i="6" a="1"/>
  <c r="N117" i="6" a="1"/>
  <c r="N50" i="6" a="1"/>
  <c r="N34" i="6" a="1"/>
  <c r="N103" i="1" a="1"/>
  <c r="N139" i="6" a="1"/>
  <c r="N67" i="1" a="1"/>
  <c r="N168" i="6" a="1"/>
  <c r="N137" i="1" a="1"/>
  <c r="N27" i="1" a="1"/>
  <c r="N80" i="6" a="1"/>
  <c r="N66" i="1" a="1"/>
  <c r="N43" i="1" a="1"/>
  <c r="N155" i="1" a="1"/>
  <c r="N52" i="6" a="1"/>
  <c r="N20" i="1" a="1"/>
  <c r="N14" i="1" a="1"/>
  <c r="N159" i="6" a="1"/>
  <c r="N51" i="1" a="1"/>
  <c r="N147" i="1" a="1"/>
  <c r="N41" i="6" a="1"/>
  <c r="N100" i="6" a="1"/>
  <c r="N96" i="6" a="1"/>
  <c r="N162" i="1" a="1"/>
  <c r="N133" i="6" a="1"/>
  <c r="N119" i="6" a="1"/>
  <c r="N56" i="1" a="1"/>
  <c r="N101" i="6" a="1"/>
  <c r="N97" i="1" a="1"/>
  <c r="N37" i="1" a="1"/>
  <c r="N98" i="1" a="1"/>
  <c r="N201" i="6" a="1"/>
  <c r="N154" i="1" a="1"/>
  <c r="N159" i="1" a="1"/>
  <c r="N16" i="6" a="1"/>
  <c r="N67" i="6" a="1"/>
  <c r="N111" i="6" a="1"/>
  <c r="N143" i="6" a="1"/>
  <c r="N88" i="1" a="1"/>
  <c r="N26" i="6" a="1"/>
  <c r="N61" i="1" a="1"/>
  <c r="N179" i="6" a="1"/>
  <c r="N30" i="6" a="1"/>
  <c r="N92" i="6" a="1"/>
  <c r="N144" i="1" a="1"/>
  <c r="N106" i="6" a="1"/>
  <c r="N114" i="1" a="1"/>
  <c r="N112" i="6" a="1"/>
  <c r="N194" i="6" a="1"/>
  <c r="N64" i="1" a="1"/>
  <c r="N81" i="1" a="1"/>
  <c r="N149" i="6" a="1"/>
  <c r="N156" i="6" a="1"/>
  <c r="N39" i="6" a="1"/>
  <c r="N79" i="6" a="1"/>
  <c r="N172" i="1" a="1"/>
  <c r="N166" i="1" a="1"/>
  <c r="N169" i="6" a="1"/>
  <c r="N174" i="1" a="1"/>
  <c r="N168" i="1" a="1"/>
  <c r="N115" i="1" a="1"/>
  <c r="N108" i="1" a="1"/>
  <c r="N72" i="1" a="1"/>
  <c r="N166" i="6" a="1"/>
  <c r="N74" i="6" a="1"/>
  <c r="N24" i="6" a="1"/>
  <c r="N175" i="1" a="1"/>
  <c r="N130" i="6" a="1"/>
  <c r="N23" i="6" a="1"/>
  <c r="N53" i="6" a="1"/>
  <c r="N137" i="6" a="1"/>
  <c r="N84" i="1" a="1"/>
  <c r="N202" i="6" a="1"/>
  <c r="N45" i="1" a="1"/>
  <c r="N70" i="1" a="1"/>
  <c r="N179" i="1" a="1"/>
  <c r="N11" i="1" a="1"/>
  <c r="N98" i="6" a="1"/>
  <c r="N125" i="6" a="1"/>
  <c r="N104" i="6" a="1"/>
  <c r="N180" i="1" a="1"/>
  <c r="N32" i="1" a="1"/>
  <c r="N9" i="6" a="1"/>
  <c r="N134" i="1" a="1"/>
  <c r="N178" i="1" a="1"/>
  <c r="N104" i="1" a="1"/>
  <c r="N188" i="6" a="1"/>
  <c r="N153" i="6" a="1"/>
  <c r="N27" i="6" a="1"/>
  <c r="N7" i="1" a="1"/>
  <c r="N18" i="1" a="1"/>
  <c r="N89" i="6" a="1"/>
  <c r="N64" i="6" a="1"/>
  <c r="N95" i="1" a="1"/>
  <c r="N51" i="6" a="1"/>
  <c r="N151" i="1" a="1"/>
  <c r="N165" i="6" a="1"/>
  <c r="N62" i="1" a="1"/>
  <c r="N210" i="6" a="1"/>
  <c r="N48" i="1" a="1"/>
  <c r="N111" i="1" a="1"/>
  <c r="N16" i="1" a="1"/>
  <c r="N52" i="1" a="1"/>
  <c r="N119" i="1" a="1"/>
  <c r="N160" i="1" a="1"/>
  <c r="N190" i="6" a="1"/>
  <c r="N25" i="6" a="1"/>
  <c r="N163" i="1" a="1"/>
  <c r="N49" i="6" a="1"/>
  <c r="N186" i="6" a="1"/>
  <c r="N70" i="6" a="1"/>
  <c r="N207" i="6" a="1"/>
  <c r="N107" i="1" a="1"/>
  <c r="N110" i="1" a="1"/>
  <c r="N81" i="6" a="1"/>
  <c r="N91" i="6" a="1"/>
  <c r="N158" i="1" a="1"/>
  <c r="N195" i="6" a="1"/>
  <c r="N143" i="1" a="1"/>
  <c r="N30" i="1" a="1"/>
  <c r="N22" i="6" a="1"/>
  <c r="N85" i="6" a="1"/>
  <c r="N89" i="1" a="1"/>
  <c r="N118" i="6" a="1"/>
  <c r="N164" i="6" a="1"/>
  <c r="N94" i="1" a="1"/>
  <c r="N20" i="6" a="1"/>
  <c r="N162" i="6" a="1"/>
  <c r="N146" i="1" a="1"/>
  <c r="N21" i="6" a="1"/>
  <c r="N209" i="6" a="1"/>
  <c r="N38" i="6" a="1"/>
  <c r="N60" i="1" a="1"/>
  <c r="N121" i="1" a="1"/>
  <c r="N47" i="6" a="1"/>
  <c r="N163" i="6" a="1"/>
  <c r="N37" i="6" a="1"/>
  <c r="N113" i="1" a="1"/>
  <c r="N65" i="6" a="1"/>
  <c r="N69" i="1" a="1"/>
  <c r="N97" i="6" a="1"/>
  <c r="N135" i="6" a="1"/>
  <c r="N55" i="6" a="1"/>
  <c r="N42" i="6"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142" i="1" a="1"/>
  <c r="N19" i="1" a="1"/>
  <c r="N175" i="6" a="1"/>
  <c r="N213" i="6" a="1"/>
  <c r="N65" i="1" a="1"/>
  <c r="N13" i="1" a="1"/>
  <c r="N42" i="1" a="1"/>
  <c r="N187" i="6" a="1"/>
  <c r="N208" i="6" a="1"/>
  <c r="N140" i="6" a="1"/>
  <c r="N53" i="1" a="1"/>
  <c r="N145" i="6" a="1"/>
  <c r="N86" i="1" a="1"/>
  <c r="N127" i="1" a="1"/>
  <c r="N148" i="6" a="1"/>
  <c r="N59" i="6" a="1"/>
  <c r="N108" i="6" a="1"/>
  <c r="N118" i="1" a="1"/>
  <c r="N33" i="6" a="1"/>
  <c r="N180" i="6" a="1"/>
  <c r="N76" i="1" a="1"/>
  <c r="N93" i="6" a="1"/>
  <c r="N9" i="1" a="1"/>
  <c r="N19" i="6" a="1"/>
  <c r="N132" i="6" a="1"/>
  <c r="N182" i="6" a="1"/>
  <c r="N44" i="6" a="1"/>
  <c r="N87" i="6" a="1"/>
  <c r="N183" i="6" a="1"/>
  <c r="N158" i="6" a="1"/>
  <c r="N105" i="1" a="1"/>
  <c r="N22" i="1" a="1"/>
  <c r="N59" i="1" a="1"/>
  <c r="N149" i="1" a="1"/>
  <c r="N83" i="1" a="1"/>
  <c r="N43" i="6" a="1"/>
  <c r="N29" i="6" a="1"/>
  <c r="N109" i="1"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6" i="1" a="1"/>
  <c r="N206" i="6" a="1"/>
  <c r="N100" i="1" a="1"/>
  <c r="N90" i="6" a="1"/>
  <c r="N122" i="1" a="1"/>
  <c r="N73" i="6" a="1"/>
  <c r="N184" i="6" a="1"/>
  <c r="N155" i="6" a="1"/>
  <c r="N106" i="1" a="1"/>
  <c r="N76" i="6" a="1"/>
  <c r="N117" i="1" a="1"/>
  <c r="N128" i="6" a="1"/>
  <c r="N18" i="6" a="1"/>
  <c r="N58" i="1" a="1"/>
  <c r="N204" i="6" a="1"/>
  <c r="N48" i="6" a="1"/>
  <c r="N131" i="6" a="1"/>
  <c r="N142" i="6" a="1"/>
  <c r="N152" i="1" a="1"/>
  <c r="N80" i="1" a="1"/>
  <c r="N78" i="6" a="1"/>
  <c r="N173" i="1" a="1"/>
  <c r="N170" i="1" a="1"/>
  <c r="N170" i="1" l="1"/>
  <c r="N173" i="1"/>
  <c r="N78" i="6"/>
  <c r="N80" i="1"/>
  <c r="N152" i="1"/>
  <c r="N142" i="6"/>
  <c r="N131" i="6"/>
  <c r="N48" i="6"/>
  <c r="N204" i="6"/>
  <c r="N58" i="1"/>
  <c r="N18" i="6"/>
  <c r="N128" i="6"/>
  <c r="N117" i="1"/>
  <c r="N76" i="6"/>
  <c r="N106" i="1"/>
  <c r="N155" i="6"/>
  <c r="N184" i="6"/>
  <c r="N73" i="6"/>
  <c r="N122" i="1"/>
  <c r="N90" i="6"/>
  <c r="N100" i="1"/>
  <c r="N206" i="6"/>
  <c r="N26" i="1"/>
  <c r="N144" i="6"/>
  <c r="N123" i="6"/>
  <c r="N199" i="6"/>
  <c r="N60" i="6"/>
  <c r="N115" i="6"/>
  <c r="N11" i="6"/>
  <c r="N75" i="1"/>
  <c r="N71" i="6"/>
  <c r="N181" i="6"/>
  <c r="N13" i="6"/>
  <c r="N92" i="1"/>
  <c r="N74" i="1"/>
  <c r="N49" i="1"/>
  <c r="N24" i="1"/>
  <c r="N130" i="1"/>
  <c r="N72" i="6"/>
  <c r="N129" i="1"/>
  <c r="N8" i="6"/>
  <c r="N147" i="6"/>
  <c r="N167" i="6"/>
  <c r="N10" i="1"/>
  <c r="N55" i="1"/>
  <c r="N141" i="1"/>
  <c r="N109" i="1"/>
  <c r="N29" i="6"/>
  <c r="N43" i="6"/>
  <c r="N83" i="1"/>
  <c r="N149" i="1"/>
  <c r="N59" i="1"/>
  <c r="N22" i="1"/>
  <c r="N105" i="1"/>
  <c r="N158" i="6"/>
  <c r="N183" i="6"/>
  <c r="N87" i="6"/>
  <c r="N44" i="6"/>
  <c r="N182" i="6"/>
  <c r="N132" i="6"/>
  <c r="N19" i="6"/>
  <c r="N9" i="1"/>
  <c r="N93" i="6"/>
  <c r="N76" i="1"/>
  <c r="N180" i="6"/>
  <c r="N33" i="6"/>
  <c r="N118" i="1"/>
  <c r="N108" i="6"/>
  <c r="N59" i="6"/>
  <c r="N148" i="6"/>
  <c r="N127" i="1"/>
  <c r="N86" i="1"/>
  <c r="N145" i="6"/>
  <c r="N53" i="1"/>
  <c r="N140" i="6"/>
  <c r="N208" i="6"/>
  <c r="N187" i="6"/>
  <c r="N42" i="1"/>
  <c r="N13" i="1"/>
  <c r="N65" i="1"/>
  <c r="N213" i="6"/>
  <c r="N175" i="6"/>
  <c r="N19" i="1"/>
  <c r="N142" i="1"/>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42" i="6"/>
  <c r="N55" i="6"/>
  <c r="N135" i="6"/>
  <c r="N97" i="6"/>
  <c r="N69" i="1"/>
  <c r="N65" i="6"/>
  <c r="N113" i="1"/>
  <c r="N37" i="6"/>
  <c r="N163" i="6"/>
  <c r="N47" i="6"/>
  <c r="N121" i="1"/>
  <c r="N60" i="1"/>
  <c r="N38" i="6"/>
  <c r="N209" i="6"/>
  <c r="N21" i="6"/>
  <c r="N146" i="1"/>
  <c r="N162" i="6"/>
  <c r="N20" i="6"/>
  <c r="N94" i="1"/>
  <c r="N164" i="6"/>
  <c r="N118" i="6"/>
  <c r="N89" i="1"/>
  <c r="N85" i="6"/>
  <c r="N22" i="6"/>
  <c r="N30" i="1"/>
  <c r="N143" i="1"/>
  <c r="N195" i="6"/>
  <c r="N158" i="1"/>
  <c r="N91" i="6"/>
  <c r="N81" i="6"/>
  <c r="N110" i="1"/>
  <c r="N107" i="1"/>
  <c r="N207" i="6"/>
  <c r="N70" i="6"/>
  <c r="N186" i="6"/>
  <c r="N49" i="6"/>
  <c r="N163" i="1"/>
  <c r="N25" i="6"/>
  <c r="N190" i="6"/>
  <c r="N160" i="1"/>
  <c r="N119" i="1"/>
  <c r="N52" i="1"/>
  <c r="N16" i="1"/>
  <c r="N111" i="1"/>
  <c r="N48" i="1"/>
  <c r="N210" i="6"/>
  <c r="N62" i="1"/>
  <c r="N165" i="6"/>
  <c r="N151" i="1"/>
  <c r="N51" i="6"/>
  <c r="N95" i="1"/>
  <c r="N64" i="6"/>
  <c r="N89" i="6"/>
  <c r="N18" i="1"/>
  <c r="N7" i="1"/>
  <c r="O7" i="1" s="1"/>
  <c r="N27" i="6"/>
  <c r="N153" i="6"/>
  <c r="N188" i="6"/>
  <c r="N104" i="1"/>
  <c r="N178" i="1"/>
  <c r="N134" i="1"/>
  <c r="N9" i="6"/>
  <c r="N32" i="1"/>
  <c r="N180" i="1"/>
  <c r="N104" i="6"/>
  <c r="N125" i="6"/>
  <c r="N98" i="6"/>
  <c r="N11" i="1"/>
  <c r="N179" i="1"/>
  <c r="N70" i="1"/>
  <c r="N45" i="1"/>
  <c r="N202" i="6"/>
  <c r="N84" i="1"/>
  <c r="N137" i="6"/>
  <c r="N53" i="6"/>
  <c r="N23" i="6"/>
  <c r="N130" i="6"/>
  <c r="N175" i="1"/>
  <c r="N24" i="6"/>
  <c r="N74" i="6"/>
  <c r="N166" i="6"/>
  <c r="N72" i="1"/>
  <c r="N108" i="1"/>
  <c r="N115" i="1"/>
  <c r="N168" i="1"/>
  <c r="N174" i="1"/>
  <c r="N169" i="6"/>
  <c r="N166" i="1"/>
  <c r="N172" i="1"/>
  <c r="N79" i="6"/>
  <c r="N39" i="6"/>
  <c r="N156" i="6"/>
  <c r="N149" i="6"/>
  <c r="N81" i="1"/>
  <c r="N64" i="1"/>
  <c r="N194" i="6"/>
  <c r="N112" i="6"/>
  <c r="N114" i="1"/>
  <c r="N106" i="6"/>
  <c r="N144" i="1"/>
  <c r="N92" i="6"/>
  <c r="N30" i="6"/>
  <c r="N179" i="6"/>
  <c r="N61" i="1"/>
  <c r="N26" i="6"/>
  <c r="N88" i="1"/>
  <c r="N143" i="6"/>
  <c r="N111" i="6"/>
  <c r="N67" i="6"/>
  <c r="N16" i="6"/>
  <c r="N159" i="1"/>
  <c r="N154" i="1"/>
  <c r="N201" i="6"/>
  <c r="N98" i="1"/>
  <c r="N37" i="1"/>
  <c r="N97" i="1"/>
  <c r="N101" i="6"/>
  <c r="N56" i="1"/>
  <c r="N119" i="6"/>
  <c r="N133" i="6"/>
  <c r="N162" i="1"/>
  <c r="N96" i="6"/>
  <c r="N100" i="6"/>
  <c r="N41" i="6"/>
  <c r="N147" i="1"/>
  <c r="N51" i="1"/>
  <c r="N159" i="6"/>
  <c r="N14" i="1"/>
  <c r="N20" i="1"/>
  <c r="N52" i="6"/>
  <c r="N155" i="1"/>
  <c r="N43" i="1"/>
  <c r="N66" i="1"/>
  <c r="N80" i="6"/>
  <c r="N27" i="1"/>
  <c r="N137" i="1"/>
  <c r="N168" i="6"/>
  <c r="N67" i="1"/>
  <c r="N139" i="6"/>
  <c r="N103" i="1"/>
  <c r="N34" i="6"/>
  <c r="N50" i="6"/>
  <c r="N117" i="6"/>
  <c r="N12" i="6"/>
  <c r="N151" i="6"/>
  <c r="N196" i="6"/>
  <c r="N77" i="6"/>
  <c r="N171" i="6"/>
  <c r="N21" i="1"/>
  <c r="N68" i="1"/>
  <c r="N177" i="1"/>
  <c r="N34" i="1"/>
  <c r="N63" i="6"/>
  <c r="N88" i="6"/>
  <c r="N120" i="1"/>
  <c r="N62" i="6"/>
  <c r="N214" i="6"/>
  <c r="N61" i="6"/>
  <c r="N32" i="6"/>
  <c r="N140" i="1"/>
  <c r="N38" i="1"/>
  <c r="N91" i="1"/>
  <c r="N122" i="6"/>
  <c r="N157" i="1"/>
  <c r="N153" i="1"/>
  <c r="N114" i="6"/>
  <c r="N154" i="6"/>
  <c r="N191" i="6"/>
  <c r="N94" i="6"/>
  <c r="N150" i="1"/>
  <c r="N15" i="1"/>
  <c r="N105" i="6"/>
  <c r="N177" i="6"/>
  <c r="N125" i="1"/>
  <c r="N14" i="6"/>
  <c r="N102" i="6"/>
  <c r="N35" i="1"/>
  <c r="N189" i="6"/>
  <c r="N136" i="1"/>
  <c r="N36" i="1"/>
  <c r="N176" i="6"/>
  <c r="N152" i="6"/>
  <c r="N36" i="6"/>
  <c r="N211" i="6"/>
  <c r="N93" i="1"/>
  <c r="N85" i="1"/>
  <c r="N129" i="6"/>
  <c r="N103" i="6"/>
  <c r="N148" i="1"/>
  <c r="N82" i="1"/>
  <c r="N57" i="1"/>
  <c r="N116" i="1"/>
  <c r="N17" i="6"/>
  <c r="N198" i="6"/>
  <c r="N23" i="1"/>
  <c r="N138" i="6"/>
  <c r="N8" i="1"/>
  <c r="O8" i="1" s="1"/>
  <c r="N131" i="1"/>
  <c r="N161" i="6"/>
  <c r="N58" i="6"/>
  <c r="N128" i="1"/>
  <c r="N107" i="6"/>
  <c r="N33" i="1"/>
  <c r="N47" i="1"/>
  <c r="N167" i="1"/>
  <c r="N112" i="1"/>
  <c r="N95" i="6"/>
  <c r="N41" i="1"/>
  <c r="N96" i="1"/>
  <c r="N69" i="6"/>
  <c r="N17" i="1"/>
  <c r="N172" i="6"/>
  <c r="N46" i="6"/>
  <c r="N171" i="1"/>
  <c r="N138" i="1"/>
  <c r="N82" i="6"/>
  <c r="N121" i="6"/>
  <c r="N28" i="6"/>
  <c r="N68" i="6"/>
  <c r="N132" i="1"/>
  <c r="N126" i="1"/>
  <c r="N73" i="1"/>
  <c r="N200" i="6"/>
  <c r="N181" i="1"/>
  <c r="N71" i="1"/>
  <c r="N56" i="6"/>
  <c r="N133" i="1"/>
  <c r="N185" i="6"/>
  <c r="N90" i="1"/>
  <c r="N178" i="6"/>
  <c r="N35" i="6"/>
  <c r="N136"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<sst xmlns="http://schemas.openxmlformats.org/spreadsheetml/2006/main" count="297" uniqueCount="178">
  <si>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</si>
  <si>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</si>
  <si>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</si>
  <si>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</si>
  <si>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</si>
  <si>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</si>
  <si>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</si>
  <si>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</si>
  <si>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</si>
  <si>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</si>
  <si>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</si>
  <si>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</si>
  <si>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</si>
  <si>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</si>
  <si>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</si>
  <si>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</si>
  <si>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</si>
  <si>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</si>
  <si>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</si>
  <si>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</si>
  <si>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</si>
  <si>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</si>
  <si>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</si>
  <si>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</si>
  <si>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</si>
  <si>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</si>
  <si>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</si>
  <si>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</si>
  <si>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</si>
  <si>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</si>
  <si>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</si>
  <si>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</si>
  <si>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</si>
  <si>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</si>
  <si>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</si>
  <si>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</si>
  <si>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</si>
  <si>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</si>
  <si>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</si>
  <si>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</si>
  <si>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</si>
  <si>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</si>
  <si>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</si>
  <si>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</si>
  <si>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</si>
  <si>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</si>
  <si>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</si>
  <si>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</si>
  <si>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</si>
  <si>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</si>
  <si>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</si>
  <si>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</si>
  <si>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</si>
  <si>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</si>
  <si>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Ben Shelton</t>
  </si>
  <si>
    <t>USA</t>
  </si>
  <si>
    <t>Camilo Ugo Carabelli</t>
  </si>
  <si>
    <t>ARG</t>
  </si>
  <si>
    <t>Roberto Bautista Agut</t>
  </si>
  <si>
    <t>ESP</t>
  </si>
  <si>
    <t>Cameron Norrie</t>
  </si>
  <si>
    <t>GBR</t>
  </si>
  <si>
    <t>Jiri Lehecka</t>
  </si>
  <si>
    <t>CZE</t>
  </si>
  <si>
    <t>Tristan Boyer</t>
  </si>
  <si>
    <t>Adam Walton</t>
  </si>
  <si>
    <t>AUS</t>
  </si>
  <si>
    <t>Daniil Medvedev</t>
  </si>
  <si>
    <t>RUS</t>
  </si>
  <si>
    <t>Karen Khachanov</t>
  </si>
  <si>
    <t>Valentin Royer</t>
  </si>
  <si>
    <t>FRA</t>
  </si>
  <si>
    <t>Jenson Brooksby</t>
  </si>
  <si>
    <t>N/A</t>
  </si>
  <si>
    <t>Arthur Cazaux</t>
  </si>
  <si>
    <t>Brandon Nakashima</t>
  </si>
  <si>
    <t>Alexander Blockx</t>
  </si>
  <si>
    <t>BEL</t>
  </si>
  <si>
    <t>Nishesh Basavareddy</t>
  </si>
  <si>
    <t>Alexander Zverev</t>
  </si>
  <si>
    <t>GER</t>
  </si>
  <si>
    <t>Alex De Minaur</t>
  </si>
  <si>
    <t>Reilly Opelka</t>
  </si>
  <si>
    <t>Francisco Comesana</t>
  </si>
  <si>
    <t>Luciano Darderi</t>
  </si>
  <si>
    <t>ITA</t>
  </si>
  <si>
    <t>Alexei Popyrin</t>
  </si>
  <si>
    <t>Martin Landaluce</t>
  </si>
  <si>
    <t>Learner Tien</t>
  </si>
  <si>
    <t>Andrey Rublev</t>
  </si>
  <si>
    <t>Jakub Mensik</t>
  </si>
  <si>
    <t>Ethan Quinn</t>
  </si>
  <si>
    <t>Luca Nardi</t>
  </si>
  <si>
    <t>Denis Shapovalov</t>
  </si>
  <si>
    <t>CAN</t>
  </si>
  <si>
    <t>Tallon Griekspoor</t>
  </si>
  <si>
    <t>NED</t>
  </si>
  <si>
    <t>Hamad Medjedovic</t>
  </si>
  <si>
    <t>SRB</t>
  </si>
  <si>
    <t>Damir Dzumhur</t>
  </si>
  <si>
    <t>BIH</t>
  </si>
  <si>
    <t>Carlos Alcaraz</t>
  </si>
  <si>
    <t xml:space="preserve">Cincinnati Open - Cincinnati, Masters, USA, Hard, 04/08/2025, $5.152M, WTA 1000                                                                                                                                                                                                                                                       </t>
  </si>
  <si>
    <t>Emma Navarro</t>
  </si>
  <si>
    <t>Ella Seidel</t>
  </si>
  <si>
    <t>Caty McNally</t>
  </si>
  <si>
    <t>Mccartney Kessler</t>
  </si>
  <si>
    <t>Sofia Kenin</t>
  </si>
  <si>
    <t>Varvara Gracheva</t>
  </si>
  <si>
    <t>Caroline Garcia</t>
  </si>
  <si>
    <t>Karolina Muchova</t>
  </si>
  <si>
    <t>Clara Tauson</t>
  </si>
  <si>
    <t>DEN</t>
  </si>
  <si>
    <t>Ajla Tomljanovic</t>
  </si>
  <si>
    <t>Veronika Kudermetova</t>
  </si>
  <si>
    <t>Belinda Bencic</t>
  </si>
  <si>
    <t>SUI</t>
  </si>
  <si>
    <t>Magda Linette</t>
  </si>
  <si>
    <t>POL</t>
  </si>
  <si>
    <t>Rebecca Sramkova</t>
  </si>
  <si>
    <t>SVK</t>
  </si>
  <si>
    <t>Kimberly Birrell</t>
  </si>
  <si>
    <t>Jessica Pegula</t>
  </si>
  <si>
    <t>Jasmine Paolini</t>
  </si>
  <si>
    <t>Maria Sakkari</t>
  </si>
  <si>
    <t>GRE</t>
  </si>
  <si>
    <t>Anastasija Sevastova</t>
  </si>
  <si>
    <t>LAT</t>
  </si>
  <si>
    <t>Ashlyn Krueger</t>
  </si>
  <si>
    <t>Linda Noskova</t>
  </si>
  <si>
    <t>Iva Jovic</t>
  </si>
  <si>
    <t>Barbora Krejcikova</t>
  </si>
  <si>
    <t>Elina Svitolina</t>
  </si>
  <si>
    <t>UKR</t>
  </si>
  <si>
    <t>Daria Kasatkina</t>
  </si>
  <si>
    <t>Lucia Bronzetti</t>
  </si>
  <si>
    <t>Maria Camila Osorio Serrano</t>
  </si>
  <si>
    <t>COL</t>
  </si>
  <si>
    <t>Jelena Ostapenko</t>
  </si>
  <si>
    <t>Dayana Yastremska</t>
  </si>
  <si>
    <t>Viktoriya Tomova</t>
  </si>
  <si>
    <t>BUL</t>
  </si>
  <si>
    <t>Xinyu Wang</t>
  </si>
  <si>
    <t>CHN</t>
  </si>
  <si>
    <t>Cori Gauff</t>
  </si>
  <si>
    <t>x</t>
  </si>
  <si>
    <r>
      <t xml:space="preserve">Bencic 7-4. Most recent Feb 2025, hard, Bencic in 2. She won by walkover on hard in 2023. 3 sets win on grass in June 2022. Kudermetova won on grass in June 2022, 2 sets. Bencic won 6 of their last 7 matches. Hard win %'s are better for Bencic.
Kudermetova had an easy win over Lamens in the 1st round. She reached the 3rd round in Montreal. 2nd rounds in Miami and Dubai.4th Round at the Australian Open 2025, Quarter finals in Hobart 2025, Semi finals in Seoul 2024.
Bencic reached the Quarter finals in Indian Wells 2025, Title in Abu Dhabi 2025, 4th Round at the Australian Open 2025.
12 month and 2025 stats favour Bencic.
</t>
    </r>
    <r>
      <rPr>
        <b/>
        <sz val="12"/>
        <color theme="1"/>
        <rFont val="Calibri"/>
        <family val="2"/>
        <scheme val="minor"/>
      </rPr>
      <t>Back Bencic around 2.20 to 2.30 and remove liability at 1.70.</t>
    </r>
  </si>
  <si>
    <r>
      <t xml:space="preserve">Sakkari 2-1. Most recent April 2025, clay, Sakkari in 2. Paolini in won on hard in Feb 2024, 2 sets. Sakkari won on clay in 2021. Hard win %'s are better for Paolini. 
Paolini reached the 3rd round last year. Semi finals in Miami 2025, 4th Round in Indian Wells 2025, 3rd Round at the Australian Open 2025, Quarter finals in Wuhan 2024, 4th Round at the US Open 2024.
Sakkari needed 3 sets against Rakhimova in the 1st round as strong favourite. She reached the 2nd round in Montreal. Quarter finals in Washington. 3rd rounds in Miami and Indian Wells. 2nd rounds in Doha and Adelaide. 
12 month WTA stats are stronger for Paolini. 2025 stats favour Sakkari on serve. Good chance of 3 sets. Recent performances are better for Sakkari. 
</t>
    </r>
    <r>
      <rPr>
        <b/>
        <sz val="12"/>
        <color theme="1"/>
        <rFont val="Calibri"/>
        <family val="2"/>
        <scheme val="minor"/>
      </rPr>
      <t xml:space="preserve">Lay Paolini around 1.45 and remove liability at 1.90. </t>
    </r>
  </si>
  <si>
    <r>
      <t xml:space="preserve">1st meeting. Hard win %'s are better for Sevastova.
Sevastova had a 3 sets win over Bektas in the 1st round. She reached the 4th round in Montreal. 
Krueger reached the 2nd round as qualifier last season. 4th Round in Miami 2025, Final in Abu Dhabi 2025, Quarter finals in Adelaide 2025, Quarter finals in Brisbane 2025, 3rd Round in Beijing 2024, 3rd Round at the US Open 2024.
2025 stats favour Sevastova on serve. 
</t>
    </r>
    <r>
      <rPr>
        <b/>
        <sz val="12"/>
        <color theme="1"/>
        <rFont val="Calibri"/>
        <family val="2"/>
        <scheme val="minor"/>
      </rPr>
      <t>Lay Krueger around 1.45 and remove liability at 1.90. Chance of 3 sets.</t>
    </r>
  </si>
  <si>
    <r>
      <t xml:space="preserve">1st meeting. Hard win %'s are fairly even. 
Yastremska lost in the 1st round last year. 4th Round in Montreal 2025, 3rd Round in Indian Wells 2025, 3rd Round in Dubai 2025, 3rd Round at the Australian Open 2025, Quarter finals in Hobart 2025.
Tomova lost in the 1st round last season. She has come through the qual rounds. 2 sets win over Li as underdog in the 1st round. 2nd round in Miami and Indian Wells. Quarter finals in Seoul 2024.
12 month and 2025 stats favour Yastremska on serve.
</t>
    </r>
    <r>
      <rPr>
        <b/>
        <sz val="12"/>
        <color theme="1"/>
        <rFont val="Calibri"/>
        <family val="2"/>
        <scheme val="minor"/>
      </rPr>
      <t>Back Yastremska around 1.85 to 2.00 and remove liability at 1.45.</t>
    </r>
  </si>
  <si>
    <r>
      <t xml:space="preserve">H2H 1-1. Most recent May 2025, clay, Linette in 2. Sramkova won on hard in Sep 2024, 2 sets. Hard win %'s are better for Sramkova.
Linette reached the 2nd round last year. Quarter finals in Miami 2025, 3rd Round in Doha 2025, Quarter finals in Abu Dhabi 2025, Quarter finals in Wuhan 2024, 4th Round in Beijing 2024.
Sramkova beat Dolehide in a 3rd set tie break as underdog. He reached the Quarter finals in Merida 2025, 3rd Round in Doha 2025, Final in Jiujiang 2024, 3rd Round in Beijing 2024, Title in Hua Hin 2024, Final in Monastir 2024.
12 month WTA stats favour Sramkova on serve. 2025 stats favour Linette on serve. Decent chance of 3 sets. 
</t>
    </r>
    <r>
      <rPr>
        <b/>
        <sz val="12"/>
        <color theme="1"/>
        <rFont val="Calibri"/>
        <family val="2"/>
        <scheme val="minor"/>
      </rPr>
      <t>Back Linette around 2.20 to 2.30 and remove liability at 1.70.</t>
    </r>
  </si>
  <si>
    <r>
      <t xml:space="preserve">1st meeting. 12 month hard win %'s are fairly even. Seidel leads in 2025.
Navarro lost in the 1st round last year. Title in Merida 2025, Quarter finals at the Australian Open 2025, Semi finals at the US Open 2024, Semi finals in Monterrey 2024.
Seidel has come through the qual rounds. 3 sets win over Polina Kudermetova in the 1st round. CH q final in July. 
12 month WTA stats favour Navarro overall. Seidel leads on serve in 2025. 
Navarro has not quite been at her best recently.
</t>
    </r>
    <r>
      <rPr>
        <b/>
        <sz val="12"/>
        <color theme="1"/>
        <rFont val="Calibri"/>
        <family val="2"/>
        <scheme val="minor"/>
      </rPr>
      <t xml:space="preserve">Lay Navarro and remove liability at 1.40. Back Navarro around 1.70 to 1.85 and remove liability at 1.35. </t>
    </r>
  </si>
  <si>
    <r>
      <t xml:space="preserve">Tomljanovic 2-1. Most recent Oct 2024, hard, Tomljanovic in 3. She won on hard in Aug 2022, 2 sets. Tauson won on clay in 2021, 2 sets. Hard win %'s favour Tauson. 
Tauson lost in the qual rounds last year. Semi finals in Montreal 2025, Final in Dubai 2025, 3rd Round at the Australian Open 2025, Title in Auckland 2025, Quarter finals in Osaka 2024.
Tomljanovic lost in the 1st round last season. 2 tight sets win over Bondar in the 1st round. Semi finals in Austin 2025. 2nd round of the Aus Open. CH title in Oct. 2nd round of the US Open. 
12 month and 2025 stats favour Tauson on serve.
</t>
    </r>
    <r>
      <rPr>
        <b/>
        <sz val="12"/>
        <color theme="1"/>
        <rFont val="Calibri"/>
        <family val="2"/>
        <scheme val="minor"/>
      </rPr>
      <t>Back Tauson around 1.85 to 1.95 and remove liability at 1.45.</t>
    </r>
  </si>
  <si>
    <r>
      <t xml:space="preserve">Gauff 2-1. Most recent June 2025, grass, Wang in 2. Gauff won on grass in June 2022, 2 sets. She won on clay in 2018, 2 sets. Hard win %'s are better for Gauff.
Wang lost in the 1st round last year. 2 sets win over Arango in the 1st round. Semi final in Prague. 3rd Round in Indian Wells 2025, Semi finals in Wuhan 2024.
Gauff lost in the 2nd round last season. 4th Round in Montreal 2025, 4th Round in Miami 2025, 4th Round in Indian Wells 2025, Quarter finals at the Australian Open 2025, Semi finals in Wuhan 2024, Title in Beijing 2024, 4th Round at the US Open 2024.
12 month and 2025 stats are stronger for Gauff, though 2025 serve stats are more even. 
Gauff's form has dipped a little since she won the French Open title in June.
</t>
    </r>
    <r>
      <rPr>
        <b/>
        <sz val="12"/>
        <color theme="1"/>
        <rFont val="Calibri"/>
        <family val="2"/>
        <scheme val="minor"/>
      </rPr>
      <t>Lay Gauff and remove liability at 1.50. Back Gauff around 1.80 to 1.95 and remove liability at 1.40.</t>
    </r>
  </si>
  <si>
    <r>
      <t xml:space="preserve">Osorio 1-0 (July 2024, clay, 2 sets). 12 month hard win %'s favour Osorio. They are even in 2025.
Osorio had a 3 sets win over Uchijima in the 1st round. She reached the 2nd round in Montreal. 2nd rounds in Indian Wells, Aus Open and Hobart. Semi finals in Guadalajara 2024.
Ostapenko lost in the 2nd round last season. Final in Doha 2025. 
12 month WTA stats favour Osorio. In 2025 they are more even on serve and Ostapenko leads on return. 
</t>
    </r>
    <r>
      <rPr>
        <b/>
        <sz val="12"/>
        <color theme="1"/>
        <rFont val="Calibri"/>
        <family val="2"/>
        <scheme val="minor"/>
      </rPr>
      <t>Back Ostapenko around 2.00 to 2.20 and remove liability at 1.60. Chance of 3 sets.</t>
    </r>
  </si>
  <si>
    <r>
      <t xml:space="preserve">1st meeting. Hard win %'s are a little better for Pegula. 
Birrell had an easy win over Blinkova as underdog in the 1st round. She reached the 2nd rounds in Miami, Indian Wells and Austin. Quarter finals in Brisbane 2025, Final in Osaka 2024.
Pegula reached the final last season. Final in Miami 2025, 4th Round in Indian Wells 2025, Title in Austin 2025, Quarter finals in Doha 2025, 3rd Round at the Australian Open 2025, Final in Adelaide 2025, 4th Round in Beijing 2024, Final at the US Open 2024.
</t>
    </r>
    <r>
      <rPr>
        <b/>
        <sz val="12"/>
        <color theme="1"/>
        <rFont val="Calibri"/>
        <family val="2"/>
        <scheme val="minor"/>
      </rPr>
      <t>Back Pegula around 1.70 to 1.85 and remove liability at 1.40.</t>
    </r>
  </si>
  <si>
    <r>
      <t xml:space="preserve">Bronzetti 1-0 (Feb 2024, hard, 3 sets). Hard win %'s are better for Kasatkina.
Kasatkina reached the 2nd round last year. 3rd Round in Doha 2025, 4th Round at the Australian Open 2025, Quarter finals in Adelaide 2025, Title in Ningbo 2024, Final in Seoul 2024.
Bronzetti lost in the 1st round as lucky loser last season. 3rd set tie break win over Zhu in the 1st round as underdog. 3rd Round in Indian Wells 2025, Semi finals in Guangzhou 2024, Semi finals in Monastir 2024.
12 month and 2025 stats are stronger for Kasatkina.
</t>
    </r>
    <r>
      <rPr>
        <b/>
        <sz val="12"/>
        <color theme="1"/>
        <rFont val="Calibri"/>
        <family val="2"/>
        <scheme val="minor"/>
      </rPr>
      <t>Back Kasatkina around 1.85 to 2.00 and remove liability at 1.45.</t>
    </r>
  </si>
  <si>
    <r>
      <t xml:space="preserve">Kenin 1-0 (May 2025, clay, 2 sets). Hard win %'s are even. 
Kenin reached the Quarter finals in Dubai 2025, 3rd Round in Doha 2025, Quarter finals in Hobart 2025, Quarter finals in Hong Kong 2024, Final in Tokyo 2024.
Gracheva reached the 2nd round as qualifier last season. This year, she has come through the qual rounds. 3 sets win over Volynets in the 1st round. 2nd rounds in Indian Wells and Austin. 2nd round of the Aus Open. CH semi in Oct. 
12 month and 2025 stats favour Kenin on serve. Gracheva leads on return. 
</t>
    </r>
    <r>
      <rPr>
        <b/>
        <sz val="12"/>
        <color theme="1"/>
        <rFont val="Calibri"/>
        <family val="2"/>
        <scheme val="minor"/>
      </rPr>
      <t>Back Kenin around 2.00 to 2.20 and remove liability at 1.60.</t>
    </r>
  </si>
  <si>
    <r>
      <t xml:space="preserve">1st meeting. Hard win %'s are better for McNally.
McNally reached the 3rd round in Montreal. 2nd round in Indian Wells. 
Kessler reached the 4th Round in Montreal 2025, 3rd Round in Miami 2025, Final in Austin 2025, 3rd Round in Dubai 2025, Title in Hobart 2025, Title in Cleveland 2024.
12 month and 2025 stats are stronger for Kessler. 
</t>
    </r>
    <r>
      <rPr>
        <b/>
        <sz val="12"/>
        <color theme="1"/>
        <rFont val="Calibri"/>
        <family val="2"/>
        <scheme val="minor"/>
      </rPr>
      <t xml:space="preserve">Lay McNally around 1.65 and remove liability at 2.10. </t>
    </r>
  </si>
  <si>
    <r>
      <t xml:space="preserve">1st meeting. Hard win %'s favour Jovic. 
Noskova lost in the 1st round last year. Quarter finals in Dubai 2025, 3rd Round in Doha 2025, Semi finals in Abu Dhabi 2025, Title in Monterrey 2024.
Jovic lost in the qual rounds. She beat Sierra in 2 sets in the 1st round. 2nd round in Indian Wells. 2nd round of the Aus Open. ITF semis in March and Feb. 
2025 WTA stats are stronger for Noskova on serve.
</t>
    </r>
    <r>
      <rPr>
        <b/>
        <sz val="12"/>
        <color theme="1"/>
        <rFont val="Calibri"/>
        <family val="2"/>
        <scheme val="minor"/>
      </rPr>
      <t>Back Noskova around 1.95 to 2.20 and remove liability at 1.60.</t>
    </r>
  </si>
  <si>
    <r>
      <t xml:space="preserve">Krejcikova 2-0. Most recent July 2024, clay, 3 sets. She won on clay in June 2021, 2 sets. Hard win %'s are better for Svitolina.
Krejcikova had a 3 sets win over Parks in the 1st round. She reached the 2nd round of the US Open. 
Svitolina reached the 3rd round last season. Quarter finals in Montreal 2025, 4th Round in Miami 2025, Quarter finals in Indian Wells 2025, Quarter finals at the Australian Open 2025, 3rd Round at the US Open 2024.
12 month and 2025 stats favour Svitolina on serve.
</t>
    </r>
    <r>
      <rPr>
        <b/>
        <sz val="12"/>
        <color theme="1"/>
        <rFont val="Calibri"/>
        <family val="2"/>
        <scheme val="minor"/>
      </rPr>
      <t>Back Svitolina around 1.80 to 1.95 and remove liability at 1.40.</t>
    </r>
  </si>
  <si>
    <r>
      <t xml:space="preserve">Garcia 1-0 (Feb 2023, hard, 3 sets). Hard win %'s are better for Muchova.
Garcia had a 3 sets win over Kartal in the 1st round. She reached the 2nd rounds in Miami, Indian Wells and Doha. Semi finals in Guadalajara 2024.
Muchova reached the 2nd round last season. 4th Round in Montreal 2025, 4th Round in Indian Wells 2025, Semi finals in Dubai 2025, Semi finals in Ningbo 2024, Final in Beijing 2024, Semi finals at the US Open 2024.
2025 stats are much better for Muchova.
</t>
    </r>
    <r>
      <rPr>
        <b/>
        <sz val="12"/>
        <color theme="1"/>
        <rFont val="Calibri"/>
        <family val="2"/>
        <scheme val="minor"/>
      </rPr>
      <t>Lay Muchova around 1.20 and remove liability at 1.40. Back Muchova around 1.75 to 1.85 and remove liability at 1.40.</t>
    </r>
  </si>
  <si>
    <r>
      <t xml:space="preserve">Comesana 1-0 (Apr 2022, clay, 2 sets). Hard win %'s are better for Comesana.
Comesana had a 2 sets win over Munar in the 1st round as huge underdog. He reached the 2nd round in Toronto. CH title in Nov. 3rd Round at the US Open 2024.
Darderi reached the 2nd round last season. 2nd round in Miami. he won 1 of his last 10 on hard. 
</t>
    </r>
    <r>
      <rPr>
        <b/>
        <sz val="12"/>
        <color theme="1"/>
        <rFont val="Calibri"/>
        <family val="2"/>
        <scheme val="minor"/>
      </rPr>
      <t>Back Comesana around 2.20 to 2.30 and remove liability at 1.70.</t>
    </r>
  </si>
  <si>
    <r>
      <t xml:space="preserve">De Minaur 5-1. Most recent June 2022, grass, De Minaur in 2. He won their last 5 matches. He won on hard 3 times in 2019. Opelka's win was in the Wimbledon juniors in 2015. Hard win %'s are better for De Minaur.
De Minaur reached the Quarter finals in Toronto 2025, Title in Washington 2025, 4th Round in Miami 2025, 4th Round in Indian Wells 2025, Quarter finals in Doha 2025, Quarter finals at the Australian Open 2025, Quarter finals at the US Open 2024.
Opelka lost in the 1st round last season. 2 tight sets win over Dellien in the 1st round. 3rd round in Toronto.  3rd Round in Miami 2025, Final in Brisbane 2025. 2nd round of the Aus Open. 
12 month and 2025 stats favour Opelka on serve. De Minaur has a significant lead on return. 
</t>
    </r>
    <r>
      <rPr>
        <b/>
        <sz val="12"/>
        <color theme="1"/>
        <rFont val="Calibri"/>
        <family val="2"/>
        <scheme val="minor"/>
      </rPr>
      <t>Lay De Minaur at 1.20 and remove liability at 1.40. Back De Minaur around 1.75 to 1.90 and remove liability at 1.40.</t>
    </r>
  </si>
  <si>
    <r>
      <t xml:space="preserve">1st meeting. Hard win %'s are fairly even. 
Lehecka reached the 3rd round last year. 4th Round in Toronto 2025, Semi finals in Doha 2025, 4th Round at the Australian Open 2025, Title in Brisbane 2025, Quarter finals in Beijing 2024, 3rd Round at the US Open 2024.
Boyer had a 2 sets win over Holt in the 1st round. He reached the 2nd round in Toronto as qualifier. 2nd round at the Aus Open. CH final and semi in Sep. 
2025 stats favour Lehecka on serve. Boyer has a decent serve and can keep the sets close. 
</t>
    </r>
    <r>
      <rPr>
        <b/>
        <sz val="12"/>
        <color theme="1"/>
        <rFont val="Calibri"/>
        <family val="2"/>
        <scheme val="minor"/>
      </rPr>
      <t>Lay Lehecka and remove liability at 1.30. Back Lehecka if he loses set 1.</t>
    </r>
  </si>
  <si>
    <r>
      <t xml:space="preserve">Norrie 4-0. Most recent June 2025, grass, 4 sets. He won on clay in Apr 2024, 2 sets. 3 sets win on hard in 2021. Hard win %'s are better for Norrie.
Bautista Agut lost in the qual rounds last season. 2 tie breaks win in the 1st round. 2nd rounds in Dubai, Beijing and the US Open. 
Norrie reached the 3rd Round in Washington 2025, 3rd Round in Indian Wells 2025, Quarter finals in Delray Beach 2025, Quarter finals in Hong Kong 2025.
12 month and 2025 stats are better for Norrie. Chance of 3 sets.
</t>
    </r>
    <r>
      <rPr>
        <b/>
        <sz val="12"/>
        <color theme="1"/>
        <rFont val="Calibri"/>
        <family val="2"/>
        <scheme val="minor"/>
      </rPr>
      <t>Back Norrie around 2.10 to 2.30 and remove liability at 1.65.</t>
    </r>
  </si>
  <si>
    <r>
      <t xml:space="preserve">Mensik 1-0 (Apr 2025, clay, 2 sets). Hard win %'s are a little better for Mensik.
Mensik lost in the qual round last year. Title in Miami 2025, 3rd Round at the Australian Open 2025, Quarter finals in Auckland 2025, Quarter finals in Brisbane 2025, Quarter finals in Shanghai 2024, 3rd Round at the US Open 2024.
Quinn had a 2 sets win over Kecmanovic in the 1st round as underdog. He reached 2nd rounds in Toronto and Washington. 2nd round in Delray Beach. 
12 month and 2025 stats favour Mensik. 
</t>
    </r>
    <r>
      <rPr>
        <b/>
        <sz val="12"/>
        <color theme="1"/>
        <rFont val="Calibri"/>
        <family val="2"/>
        <scheme val="minor"/>
      </rPr>
      <t xml:space="preserve">Back Mensik around 1.90 to 2.10 and remove liability at 1.55. </t>
    </r>
  </si>
  <si>
    <r>
      <t xml:space="preserve">Tien 1-0 (July 2025, hard, 2 sets). Hard win %'s are better for Tien.
Tien had a 2 sets win in the 1st round over Riedi. He reached the 4th round in Toronto. 3rd Round in Washington 2025, Quarter finals in Acapulco 2025, 4th Round at the Australian Open 2025, Quarter finals in Winston-Salem 2024. 
Rublev reached the Quarter final last season. Quarter finals in Toronto 2025, Semi finals in Los Cabos 2025, Title in Doha 2025, Quarter finals in Beijing 2024, 4th Round at the US Open 2024.
12 months and 2025 stats favour Rublev on serve. Tien has the better ROI. Chance of 3 sets.
</t>
    </r>
    <r>
      <rPr>
        <b/>
        <sz val="12"/>
        <color theme="1"/>
        <rFont val="Calibri"/>
        <family val="2"/>
        <scheme val="minor"/>
      </rPr>
      <t>Back Rublev around 2.10 to 2.30 and remove liability at 1.65.</t>
    </r>
  </si>
  <si>
    <r>
      <t xml:space="preserve">1st meeting. Hard win %'s favour Cazaux. 
Brooksby had a 3 sets win over Muller in the 1st round as slight favourite. He reached the 3rd Round in Indian Wells 2025.
Cazaux lost in the qual rounds last season. This year, he again lost in the qual rounds. 2nd round of the Aus Open. 2nd round in Adelaide. 2nd rounds in Shanghai and the US Open. 
12 month and 2025 ATP stats favour Cazaux. 2025 results are a little better for Brooksby.
</t>
    </r>
    <r>
      <rPr>
        <b/>
        <sz val="12"/>
        <color theme="1"/>
        <rFont val="Calibri"/>
        <family val="2"/>
        <scheme val="minor"/>
      </rPr>
      <t>Lay Cazaux around 1.65 and remove liability at 2.10. Lay set 1 winner.</t>
    </r>
  </si>
  <si>
    <r>
      <t xml:space="preserve">Alcaraz 2-0. Most recent May 2025, clay, 4 sets. He won on clay in 2020, 3 sets. Hard win %'s are better for Alcaraz. 
Dzumhur had a 2 tie break win over Bellucci in the 1st round as slight underdog. He reached a CH final in March. 2nd round in Indian Wells. CH title in Sep. 
Alcaraz lost in the 2nd round last season. Semi finals in Indian Wells 2025, Quarter finals in Doha 2025, Quarter finals at the Australian Open 2025, Quarter finals in Shanghai 2024, Title in Beijing 2024.
</t>
    </r>
    <r>
      <rPr>
        <b/>
        <sz val="12"/>
        <color theme="1"/>
        <rFont val="Calibri"/>
        <family val="2"/>
        <scheme val="minor"/>
      </rPr>
      <t xml:space="preserve">
Back Alcaraz if he loses set 1. We could try a lay of Alcaraz at the start and look to remove liability at 1.08.</t>
    </r>
  </si>
  <si>
    <r>
      <t xml:space="preserve">1st meeting. Hard win %'s are better for Shapovalov. 
Nardi lost in the qual rounds. 2 sets win over Tirante as underdog in the 1st round. Quarter finals in Dubai 2025. 2nd rounds in Doha and Auckland. 
Shapovalov won the Title in Los Cabos 2025, Semi finals in Acapulco 2025.
12 month stats favour Shapovalov on serve. Serve stats in 2025 are very even. return stats favour Shapovalov. 
</t>
    </r>
    <r>
      <rPr>
        <b/>
        <sz val="12"/>
        <color theme="1"/>
        <rFont val="Calibri"/>
        <family val="2"/>
        <scheme val="minor"/>
      </rPr>
      <t>Back Shapovalov around 1.80 to 1.95 and remove liability at 1.40.</t>
    </r>
  </si>
  <si>
    <r>
      <t xml:space="preserve">1st meeting, hard win %'s are better for Landaluce. 
Popyrin lost in the 1st round last year. Quarter finals in Toronto 2025, 4th Round at the US Open 2024, Title in Montreal 2024.
Landaluce has come through the qual rounds. 3 sets win over Kypson as underdog in the 1st round. Most of his matches were in Challengers in the last year. CH title and 2 semis in the last 12 months.
12 month and 2025 stats are stronger for Popyrin. 
</t>
    </r>
    <r>
      <rPr>
        <b/>
        <sz val="12"/>
        <color theme="1"/>
        <rFont val="Calibri"/>
        <family val="2"/>
        <scheme val="minor"/>
      </rPr>
      <t>Back Popyrin around 1.80 to 1.95 and remove liability at 1.40.</t>
    </r>
  </si>
  <si>
    <r>
      <t xml:space="preserve">1st meeting. 12 month hard win %'s favour Medvedev. Walton leads in 2025.
Walton had a 3 sets win as slight favourite in the 1st round. He reached the 2nd round in Toronto. Semi finals in Los Cabos 2025, 4th Round in Miami 2025.
Medvedev lost in the 2nd round last season. Quarter finals in Washington 2025, Semi finals in Indian Wells 2025, Quarter finals in Dubai  2025, Quarter finals in Doha 2025, Quarter finals in Shanghai 2024, Semi finals in Beijing 2024, Quarter finals at the US Open 2024.
12 month and 2025 stats favour Medvedev. 
</t>
    </r>
    <r>
      <rPr>
        <b/>
        <sz val="12"/>
        <color theme="1"/>
        <rFont val="Calibri"/>
        <family val="2"/>
        <scheme val="minor"/>
      </rPr>
      <t>Back Medvedev if he loses set 1.</t>
    </r>
  </si>
  <si>
    <r>
      <t xml:space="preserve">1st meeting. Hard win %'s are better for Medjedovic. 
Griekspoor lost in the 1st round last year. Quarter finals in Indian Wells 2025, Semi finals in Dubai  2025, 3rd Round in Shanghai 2024, 3rd Round at the US Open 2024.
Medjedovic had an easy win over Kovacevic in the 1st round. He reached the 2nd round in Doha. CH final in Sep. 
12 month and 2025 stats favour Medjedovic overall though he hasn't played many matches in 2025. Griekspoor has better results in 2025.
</t>
    </r>
    <r>
      <rPr>
        <b/>
        <sz val="12"/>
        <color theme="1"/>
        <rFont val="Calibri"/>
        <family val="2"/>
        <scheme val="minor"/>
      </rPr>
      <t>Lay Medjedovic around 1.65 and remove liability at 2.10. Chance of 3 sets.</t>
    </r>
  </si>
  <si>
    <r>
      <t xml:space="preserve">1st meeting. Hard win %'s favour Royer. 
Khachanov reached the 2nd round last year. Final in Toronto 2025, 3rd Round at the Australian Open 2025, Quarter finals in Beijing 2024.
Royer has come through the qual rounds. 3 sets win over Ofner in the 1st round. Very little hard court success.
12 month and 2025 stats are a little better for Royer overall. Recent performances favour Khachanov.
</t>
    </r>
    <r>
      <rPr>
        <b/>
        <sz val="12"/>
        <color theme="1"/>
        <rFont val="Calibri"/>
        <family val="2"/>
        <scheme val="minor"/>
      </rPr>
      <t>Back Khachanov around 1.80 and remove liability at 1.40.</t>
    </r>
  </si>
  <si>
    <r>
      <t xml:space="preserve">Nakashima 1-0 (Nov 2023, indoors, 2 sets). Hard win %'s favour Blockx. 
Nakashima reached the 3rd round last year. Quarter finals in Washington 2025, 4th Round in Miami 2025, 4th Round in Indian Wells 2025, Semi finals in Acapulco 2025, Quarter finals in Delray Beach 2025, Semi finals in Hangzhou 2024, 4th Round at the US Open 2024.
Blockx has come through the qual rounds. 3 sets win as underdog over Giron in the 1st round. CH final and semi in July. Most of his matches were in Challengers. 
12 month and 2025 stats favour Nakashima on serve and Blockx on return. recent performances favour Nakashima.
</t>
    </r>
    <r>
      <rPr>
        <b/>
        <sz val="12"/>
        <color theme="1"/>
        <rFont val="Calibri"/>
        <family val="2"/>
        <scheme val="minor"/>
      </rPr>
      <t>Back Nakashima around 1.85 to 2.00 and remove liability at 1.45.</t>
    </r>
  </si>
  <si>
    <r>
      <t xml:space="preserve">1st meeting. Hard win %'s are better for Shelton.
Shelton reached the Quarter finals last year. Title in Toronto 2025, Semi finals in Washington 2025, Quarter finals in Indian Wells 2025, Semi finals at the Australian Open 2025, 4th Round in Shanghai 2024, Quarter finals in Tokyo 2024, 3rd Round at the US Open 2024.
Carabelli had a 2 sets win over Nishikori in the 1st round as underdog. He reached the 3rd Round in Miami 2025. CH final in Nov.
</t>
    </r>
    <r>
      <rPr>
        <b/>
        <sz val="12"/>
        <color theme="1"/>
        <rFont val="Calibri"/>
        <family val="2"/>
        <scheme val="minor"/>
      </rPr>
      <t>Back Shelton if he loses set 1.</t>
    </r>
  </si>
  <si>
    <r>
      <t xml:space="preserve">1st meeting. Hard win %'s favour Zverev. 
Basavareddy had a 2 close sets win over Vukic in the 1st round. He reached the 2nd round in Los Cabos. Semi finals in Auckland 2025 as qualifier. CH titles in Nov and Oct. 
Zverev reached the Semi final last season. Semi finals in Toronto 2025, 4th Round in Miami 2025, Final at the Australian Open 2025, 4th Round in Shanghai 2024, Quarter finals at the US Open 2024.
</t>
    </r>
    <r>
      <rPr>
        <b/>
        <sz val="12"/>
        <color theme="1"/>
        <rFont val="Calibri"/>
        <family val="2"/>
        <scheme val="minor"/>
      </rPr>
      <t>Back Zverev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</si>
</sst>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C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2" fontId="1" fillId="0" borderId="0" xfId="0" applyNumberFormat="1" applyFont="1" applyAlignment="1">
      <alignment horizontal="center" vertical="top"/>
    </xf>
    <xf numFmtId="0" fontId="1" fillId="0" borderId="0" xfId="0" applyFont="1" applyAlignment="1">
      <alignmen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D763DACD-3151-47A0-9CB4-BCADA171699A}"/>
  </cellStyles>
  <dxfs count="0"/>
  <tableStyles count="0" defaultTableStyle="TableStyleMedium2" defaultPivotStyle="PivotStyleLight16"/>
  <colors>
    <mruColors>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0" t="s">
        <v>83</v>
      </c>
      <c r="C7" s="33" t="s">
        <v>57</v>
      </c>
      <c r="D7" s="35">
        <v>0.5796</v>
      </c>
      <c r="E7" s="36" t="s">
        <v>145</v>
      </c>
      <c r="F7" s="33">
        <v>71</v>
      </c>
      <c r="G7" s="33">
        <v>130</v>
      </c>
      <c r="H7" s="33">
        <v>2.0199999809265137</v>
      </c>
      <c r="I7" s="24">
        <v>1.73</v>
      </c>
      <c r="J7" s="24">
        <v>1.7</v>
      </c>
      <c r="K7" s="43">
        <v>0.66666666666666663</v>
      </c>
      <c r="L7" s="22"/>
      <c r="M7" s="46" t="s">
        <v>145</v>
      </c>
      <c r="N7" s="31" t="str" cm="1">
        <f t="array" aca="1" ref="N7" ca="1">IF(INDIRECT("M" &amp; ROW())="x", INDIRECT("B" &amp; ROW()) &amp; IF(INDIRECT("E" &amp; ROW())="x", " in 2", " in 3"), "")</f>
        <v>Francisco Comesana in 2</v>
      </c>
      <c r="O7" s="22" t="str">
        <f ca="1">IF(N7="x", C7 &amp; IF(F7="x", " in 2", " in 3"), "")</f>
        <v/>
      </c>
    </row>
    <row r="8" spans="1:15" ht="171.6" x14ac:dyDescent="0.3">
      <c r="A8" s="37"/>
      <c r="B8" s="42" t="s">
        <v>84</v>
      </c>
      <c r="C8" s="37" t="s">
        <v>85</v>
      </c>
      <c r="D8" s="38">
        <v>0.4204</v>
      </c>
      <c r="E8" s="39"/>
      <c r="F8" s="37">
        <v>34</v>
      </c>
      <c r="G8" s="37">
        <v>209</v>
      </c>
      <c r="H8" s="37">
        <v>1.8700000047683716</v>
      </c>
      <c r="I8" s="24"/>
      <c r="J8" s="24"/>
      <c r="K8" s="47" t="s">
        <v>162</v>
      </c>
      <c r="L8" s="22">
        <v>7</v>
      </c>
      <c r="M8" s="28"/>
      <c r="N8" s="31" t="str" cm="1">
        <f t="array" aca="1" ref="N8" ca="1">IF(INDIRECT("M" &amp; ROW())="x", INDIRECT("B" &amp; ROW()) &amp; IF(INDIRECT("E" &amp; ROW())="x", " in 2", " in 3"), "")</f>
        <v/>
      </c>
      <c r="O8" s="22" t="str">
        <f ca="1">IF(N8="x", C8 &amp; IF(F8="x", " in 2", " in 3"), "")</f>
        <v/>
      </c>
    </row>
    <row r="9" spans="1:15" x14ac:dyDescent="0.3">
      <c r="A9" s="33">
        <v>2</v>
      </c>
      <c r="B9" s="45" t="s">
        <v>81</v>
      </c>
      <c r="C9" s="33" t="s">
        <v>66</v>
      </c>
      <c r="D9" s="35">
        <v>0.98819999999999997</v>
      </c>
      <c r="E9" s="36" t="s">
        <v>145</v>
      </c>
      <c r="F9" s="33">
        <v>8</v>
      </c>
      <c r="G9" s="33">
        <v>11</v>
      </c>
      <c r="H9" s="33">
        <v>1.2979999780654907</v>
      </c>
      <c r="I9" s="24">
        <v>1.29</v>
      </c>
      <c r="J9" s="24">
        <v>1.35</v>
      </c>
      <c r="K9" s="13"/>
      <c r="L9" s="22"/>
      <c r="M9" s="46" t="s">
        <v>145</v>
      </c>
      <c r="N9" s="31" t="str" cm="1">
        <f t="array" aca="1" ref="N9" ca="1">IF(INDIRECT("M" &amp; ROW())="x", INDIRECT("B" &amp; ROW()) &amp; IF(INDIRECT("E" &amp; ROW())="x", " in 2", " in 3"), "")</f>
        <v>Alex De Minaur in 2</v>
      </c>
    </row>
    <row r="10" spans="1:15" ht="265.2" x14ac:dyDescent="0.3">
      <c r="A10" s="37"/>
      <c r="B10" s="42" t="s">
        <v>82</v>
      </c>
      <c r="C10" s="37" t="s">
        <v>55</v>
      </c>
      <c r="D10" s="38">
        <v>1.18E-2</v>
      </c>
      <c r="E10" s="39"/>
      <c r="F10" s="37">
        <v>73</v>
      </c>
      <c r="G10" s="37">
        <v>83</v>
      </c>
      <c r="H10" s="37">
        <v>3.8599998950958252</v>
      </c>
      <c r="I10" s="24"/>
      <c r="J10" s="24"/>
      <c r="K10" s="47" t="s">
        <v>163</v>
      </c>
      <c r="L10" s="22">
        <v>7</v>
      </c>
      <c r="M10" s="28"/>
      <c r="N10" s="31" t="str" cm="1">
        <f t="array" aca="1" ref="N10" ca="1">IF(INDIRECT("M" &amp; ROW())="x", INDIRECT("B" &amp; ROW()) &amp; IF(INDIRECT("E" &amp; ROW())="x", " in 2", " in 3"), "")</f>
        <v/>
      </c>
    </row>
    <row r="11" spans="1:15" x14ac:dyDescent="0.3">
      <c r="A11" s="33">
        <v>3</v>
      </c>
      <c r="B11" s="45" t="s">
        <v>62</v>
      </c>
      <c r="C11" s="33" t="s">
        <v>63</v>
      </c>
      <c r="D11" s="35">
        <v>0.64400000000000002</v>
      </c>
      <c r="E11" s="36" t="s">
        <v>145</v>
      </c>
      <c r="F11" s="33">
        <v>26</v>
      </c>
      <c r="G11" s="33">
        <v>20</v>
      </c>
      <c r="H11" s="33">
        <v>1.156000018119812</v>
      </c>
      <c r="I11" s="24">
        <v>1.17</v>
      </c>
      <c r="J11" s="24">
        <v>1.25</v>
      </c>
      <c r="K11" s="13"/>
      <c r="L11" s="22"/>
      <c r="M11" s="46" t="s">
        <v>145</v>
      </c>
      <c r="N11" s="31" t="str" cm="1">
        <f t="array" aca="1" ref="N11" ca="1">IF(INDIRECT("M" &amp; ROW())="x", INDIRECT("B" &amp; ROW()) &amp; IF(INDIRECT("E" &amp; ROW())="x", " in 2", " in 3"), "")</f>
        <v>Jiri Lehecka in 2</v>
      </c>
    </row>
    <row r="12" spans="1:15" ht="218.4" x14ac:dyDescent="0.3">
      <c r="A12" s="37"/>
      <c r="B12" s="42" t="s">
        <v>64</v>
      </c>
      <c r="C12" s="37" t="s">
        <v>55</v>
      </c>
      <c r="D12" s="38">
        <v>0.35599999999999998</v>
      </c>
      <c r="E12" s="39"/>
      <c r="F12" s="37">
        <v>116</v>
      </c>
      <c r="G12" s="37">
        <v>122</v>
      </c>
      <c r="H12" s="37">
        <v>6.1500000953674316</v>
      </c>
      <c r="I12" s="24"/>
      <c r="J12" s="24"/>
      <c r="K12" s="47" t="s">
        <v>164</v>
      </c>
      <c r="L12" s="22">
        <v>7.5</v>
      </c>
      <c r="M12" s="28"/>
      <c r="N12" s="31" t="str" cm="1">
        <f t="array" aca="1" ref="N12" ca="1">IF(INDIRECT("M" &amp; ROW())="x", INDIRECT("B" &amp; ROW()) &amp; IF(INDIRECT("E" &amp; ROW())="x", " in 2", " in 3"), "")</f>
        <v/>
      </c>
    </row>
    <row r="13" spans="1:15" x14ac:dyDescent="0.3">
      <c r="A13" s="33">
        <v>4</v>
      </c>
      <c r="B13" s="40" t="s">
        <v>58</v>
      </c>
      <c r="C13" s="33" t="s">
        <v>59</v>
      </c>
      <c r="D13" s="35">
        <v>0.39760000000000001</v>
      </c>
      <c r="E13" s="36" t="s">
        <v>145</v>
      </c>
      <c r="F13" s="33">
        <v>53</v>
      </c>
      <c r="G13" s="33">
        <v>102</v>
      </c>
      <c r="H13" s="33">
        <v>2.369999885559082</v>
      </c>
      <c r="I13" s="24"/>
      <c r="J13" s="24"/>
      <c r="K13" s="13"/>
      <c r="L13" s="22"/>
      <c r="M13" s="22"/>
      <c r="N13" s="31" t="str" cm="1">
        <f t="array" aca="1" ref="N13" ca="1">IF(INDIRECT("M" &amp; ROW())="x", INDIRECT("B" &amp; ROW()) &amp; IF(INDIRECT("E" &amp; ROW())="x", " in 2", " in 3"), "")</f>
        <v/>
      </c>
    </row>
    <row r="14" spans="1:15" ht="187.2" x14ac:dyDescent="0.3">
      <c r="A14" s="37"/>
      <c r="B14" s="44" t="s">
        <v>60</v>
      </c>
      <c r="C14" s="37" t="s">
        <v>61</v>
      </c>
      <c r="D14" s="38">
        <v>0.60240000000000005</v>
      </c>
      <c r="E14" s="39"/>
      <c r="F14" s="37">
        <v>39</v>
      </c>
      <c r="G14" s="37">
        <v>148</v>
      </c>
      <c r="H14" s="37">
        <v>1.6490000486373901</v>
      </c>
      <c r="I14" s="24">
        <v>1.62</v>
      </c>
      <c r="J14" s="24">
        <v>1.65</v>
      </c>
      <c r="K14" s="47" t="s">
        <v>165</v>
      </c>
      <c r="L14" s="22">
        <v>7.5</v>
      </c>
      <c r="M14" s="46" t="s">
        <v>145</v>
      </c>
      <c r="N14" s="31" t="str" cm="1">
        <f t="array" aca="1" ref="N14" ca="1">IF(INDIRECT("M" &amp; ROW())="x", INDIRECT("B" &amp; ROW()) &amp; IF(INDIRECT("E" &amp; ROW())="x", " in 2", " in 3"), "")</f>
        <v>Cameron Norrie in 3</v>
      </c>
    </row>
    <row r="15" spans="1:15" x14ac:dyDescent="0.3">
      <c r="A15" s="33">
        <v>5</v>
      </c>
      <c r="B15" s="45" t="s">
        <v>90</v>
      </c>
      <c r="C15" s="33" t="s">
        <v>63</v>
      </c>
      <c r="D15" s="35">
        <v>0.45860000000000001</v>
      </c>
      <c r="E15" s="36" t="s">
        <v>145</v>
      </c>
      <c r="F15" s="33">
        <v>17</v>
      </c>
      <c r="G15" s="33">
        <v>27</v>
      </c>
      <c r="H15" s="33">
        <v>1.3910000324249268</v>
      </c>
      <c r="I15" s="24">
        <v>1.38</v>
      </c>
      <c r="J15" s="24">
        <v>1.5</v>
      </c>
      <c r="K15" s="13"/>
      <c r="L15" s="22"/>
      <c r="M15" s="46" t="s">
        <v>145</v>
      </c>
      <c r="N15" s="31" t="str" cm="1">
        <f t="array" aca="1" ref="N15" ca="1">IF(INDIRECT("M" &amp; ROW())="x", INDIRECT("B" &amp; ROW()) &amp; IF(INDIRECT("E" &amp; ROW())="x", " in 2", " in 3"), "")</f>
        <v>Jakub Mensik in 2</v>
      </c>
    </row>
    <row r="16" spans="1:15" ht="218.4" x14ac:dyDescent="0.3">
      <c r="A16" s="37"/>
      <c r="B16" s="42" t="s">
        <v>91</v>
      </c>
      <c r="C16" s="37" t="s">
        <v>55</v>
      </c>
      <c r="D16" s="38">
        <v>0.54139999999999999</v>
      </c>
      <c r="E16" s="39"/>
      <c r="F16" s="37">
        <v>82</v>
      </c>
      <c r="G16" s="37">
        <v>135</v>
      </c>
      <c r="H16" s="37">
        <v>3.2200000286102295</v>
      </c>
      <c r="I16" s="24"/>
      <c r="J16" s="24"/>
      <c r="K16" s="47" t="s">
        <v>166</v>
      </c>
      <c r="L16" s="22">
        <v>7.5</v>
      </c>
      <c r="M16" s="22"/>
      <c r="N16" s="31" t="str" cm="1">
        <f t="array" aca="1" ref="N16" ca="1">IF(INDIRECT("M" &amp; ROW())="x", INDIRECT("B" &amp; ROW()) &amp; IF(INDIRECT("E" &amp; ROW())="x", " in 2", " in 3"), "")</f>
        <v/>
      </c>
    </row>
    <row r="17" spans="1:14" x14ac:dyDescent="0.3">
      <c r="A17" s="33">
        <v>6</v>
      </c>
      <c r="B17" s="40" t="s">
        <v>88</v>
      </c>
      <c r="C17" s="33" t="s">
        <v>55</v>
      </c>
      <c r="D17" s="35">
        <v>0.61599999999999999</v>
      </c>
      <c r="E17" s="36" t="s">
        <v>145</v>
      </c>
      <c r="F17" s="33">
        <v>55</v>
      </c>
      <c r="G17" s="33">
        <v>38</v>
      </c>
      <c r="H17" s="33">
        <v>2.619999885559082</v>
      </c>
      <c r="I17" s="24"/>
      <c r="J17" s="24"/>
      <c r="K17" s="13"/>
      <c r="L17" s="22"/>
      <c r="M17" s="22"/>
      <c r="N17" s="31" t="str" cm="1">
        <f t="array" aca="1" ref="N17" ca="1">IF(INDIRECT("M" &amp; ROW())="x", INDIRECT("B" &amp; ROW()) &amp; IF(INDIRECT("E" &amp; ROW())="x", " in 2", " in 3"), "")</f>
        <v/>
      </c>
    </row>
    <row r="18" spans="1:14" ht="218.4" x14ac:dyDescent="0.3">
      <c r="A18" s="37"/>
      <c r="B18" s="44" t="s">
        <v>89</v>
      </c>
      <c r="C18" s="37" t="s">
        <v>68</v>
      </c>
      <c r="D18" s="38">
        <v>0.38400000000000001</v>
      </c>
      <c r="E18" s="39"/>
      <c r="F18" s="37">
        <v>11</v>
      </c>
      <c r="G18" s="37">
        <v>9</v>
      </c>
      <c r="H18" s="37">
        <v>1.5460000038146973</v>
      </c>
      <c r="I18" s="24">
        <v>1.58</v>
      </c>
      <c r="J18" s="24">
        <v>1.65</v>
      </c>
      <c r="K18" s="47" t="s">
        <v>167</v>
      </c>
      <c r="L18" s="22">
        <v>7</v>
      </c>
      <c r="M18" s="46" t="s">
        <v>145</v>
      </c>
      <c r="N18" s="31" t="str" cm="1">
        <f t="array" aca="1" ref="N18" ca="1">IF(INDIRECT("M" &amp; ROW())="x", INDIRECT("B" &amp; ROW()) &amp; IF(INDIRECT("E" &amp; ROW())="x", " in 2", " in 3"), "")</f>
        <v>Andrey Rublev in 3</v>
      </c>
    </row>
    <row r="19" spans="1:14" x14ac:dyDescent="0.3">
      <c r="A19" s="33">
        <v>7</v>
      </c>
      <c r="B19" s="40" t="s">
        <v>72</v>
      </c>
      <c r="C19" s="33" t="s">
        <v>55</v>
      </c>
      <c r="D19" s="35">
        <v>0.59419999999999995</v>
      </c>
      <c r="E19" s="36"/>
      <c r="F19" s="33">
        <v>101</v>
      </c>
      <c r="G19" s="33" t="s">
        <v>73</v>
      </c>
      <c r="H19" s="33">
        <v>1.9900000095367432</v>
      </c>
      <c r="I19" s="24">
        <v>1.86</v>
      </c>
      <c r="J19" s="24">
        <v>1.85</v>
      </c>
      <c r="K19" s="13"/>
      <c r="L19" s="22"/>
      <c r="M19" s="46" t="s">
        <v>145</v>
      </c>
      <c r="N19" s="31" t="str" cm="1">
        <f t="array" aca="1" ref="N19" ca="1">IF(INDIRECT("M" &amp; ROW())="x", INDIRECT("B" &amp; ROW()) &amp; IF(INDIRECT("E" &amp; ROW())="x", " in 2", " in 3"), "")</f>
        <v>Jenson Brooksby in 3</v>
      </c>
    </row>
    <row r="20" spans="1:14" ht="187.2" x14ac:dyDescent="0.3">
      <c r="A20" s="37"/>
      <c r="B20" s="42" t="s">
        <v>74</v>
      </c>
      <c r="C20" s="37" t="s">
        <v>71</v>
      </c>
      <c r="D20" s="38">
        <v>0.40579999999999999</v>
      </c>
      <c r="E20" s="39" t="s">
        <v>145</v>
      </c>
      <c r="F20" s="37">
        <v>76</v>
      </c>
      <c r="G20" s="37">
        <v>63</v>
      </c>
      <c r="H20" s="37">
        <v>1.8930000066757202</v>
      </c>
      <c r="I20" s="24"/>
      <c r="J20" s="24"/>
      <c r="K20" s="47" t="s">
        <v>168</v>
      </c>
      <c r="L20" s="22">
        <v>6</v>
      </c>
      <c r="M20" s="22"/>
      <c r="N20" s="31" t="str" cm="1">
        <f t="array" aca="1" ref="N20" ca="1">IF(INDIRECT("M" &amp; ROW())="x", INDIRECT("B" &amp; ROW()) &amp; IF(INDIRECT("E" &amp; ROW())="x", " in 2", " in 3"), "")</f>
        <v/>
      </c>
    </row>
    <row r="21" spans="1:14" x14ac:dyDescent="0.3">
      <c r="A21" s="33">
        <v>8</v>
      </c>
      <c r="B21" s="40" t="s">
        <v>99</v>
      </c>
      <c r="C21" s="33" t="s">
        <v>100</v>
      </c>
      <c r="D21" s="35">
        <v>4.4499999999999998E-2</v>
      </c>
      <c r="E21" s="36"/>
      <c r="F21" s="33">
        <v>56</v>
      </c>
      <c r="G21" s="33">
        <v>158</v>
      </c>
      <c r="H21" s="33">
        <v>14.510000228881836</v>
      </c>
      <c r="I21" s="24"/>
      <c r="J21" s="24"/>
      <c r="K21" s="13"/>
      <c r="L21" s="22"/>
      <c r="M21" s="22"/>
      <c r="N21" s="31" t="str" cm="1">
        <f t="array" aca="1" ref="N21" ca="1">IF(INDIRECT("M" &amp; ROW())="x", INDIRECT("B" &amp; ROW()) &amp; IF(INDIRECT("E" &amp; ROW())="x", " in 2", " in 3"), "")</f>
        <v/>
      </c>
    </row>
    <row r="22" spans="1:14" ht="202.8" x14ac:dyDescent="0.3">
      <c r="A22" s="37"/>
      <c r="B22" s="44" t="s">
        <v>101</v>
      </c>
      <c r="C22" s="37" t="s">
        <v>59</v>
      </c>
      <c r="D22" s="38">
        <v>0.95550000000000002</v>
      </c>
      <c r="E22" s="39" t="s">
        <v>145</v>
      </c>
      <c r="F22" s="37">
        <v>2</v>
      </c>
      <c r="G22" s="37">
        <v>3</v>
      </c>
      <c r="H22" s="37">
        <v>1.031000018119812</v>
      </c>
      <c r="I22" s="24">
        <v>1.04</v>
      </c>
      <c r="J22" s="24">
        <v>1.05</v>
      </c>
      <c r="K22" s="47" t="s">
        <v>169</v>
      </c>
      <c r="L22" s="22">
        <v>8.5</v>
      </c>
      <c r="M22" s="46" t="s">
        <v>145</v>
      </c>
      <c r="N22" s="31" t="str" cm="1">
        <f t="array" aca="1" ref="N22" ca="1">IF(INDIRECT("M" &amp; ROW())="x", INDIRECT("B" &amp; ROW()) &amp; IF(INDIRECT("E" &amp; ROW())="x", " in 2", " in 3"), "")</f>
        <v>Carlos Alcaraz in 2</v>
      </c>
    </row>
    <row r="23" spans="1:14" x14ac:dyDescent="0.3">
      <c r="A23" s="33">
        <v>9</v>
      </c>
      <c r="B23" s="40" t="s">
        <v>92</v>
      </c>
      <c r="C23" s="33" t="s">
        <v>85</v>
      </c>
      <c r="D23" s="35">
        <v>0.3271</v>
      </c>
      <c r="E23" s="36"/>
      <c r="F23" s="33">
        <v>98</v>
      </c>
      <c r="G23" s="33">
        <v>88</v>
      </c>
      <c r="H23" s="33">
        <v>4.0399999618530273</v>
      </c>
      <c r="I23" s="24"/>
      <c r="J23" s="24"/>
      <c r="K23" s="13"/>
      <c r="L23" s="22"/>
      <c r="M23" s="22"/>
      <c r="N23" s="31" t="str" cm="1">
        <f t="array" aca="1" ref="N23" ca="1">IF(INDIRECT("M" &amp; ROW())="x", INDIRECT("B" &amp; ROW()) &amp; IF(INDIRECT("E" &amp; ROW())="x", " in 2", " in 3"), "")</f>
        <v/>
      </c>
    </row>
    <row r="24" spans="1:14" ht="171.6" x14ac:dyDescent="0.3">
      <c r="A24" s="37"/>
      <c r="B24" s="44" t="s">
        <v>93</v>
      </c>
      <c r="C24" s="37" t="s">
        <v>94</v>
      </c>
      <c r="D24" s="38">
        <v>0.67290000000000005</v>
      </c>
      <c r="E24" s="39" t="s">
        <v>145</v>
      </c>
      <c r="F24" s="37">
        <v>30</v>
      </c>
      <c r="G24" s="37">
        <v>74</v>
      </c>
      <c r="H24" s="37">
        <v>1.2790000438690186</v>
      </c>
      <c r="I24" s="24">
        <v>1.3</v>
      </c>
      <c r="J24" s="24">
        <v>1.4</v>
      </c>
      <c r="K24" s="47" t="s">
        <v>170</v>
      </c>
      <c r="L24" s="22">
        <v>7.5</v>
      </c>
      <c r="M24" s="46" t="s">
        <v>145</v>
      </c>
      <c r="N24" s="31" t="str" cm="1">
        <f t="array" aca="1" ref="N24" ca="1">IF(INDIRECT("M" &amp; ROW())="x", INDIRECT("B" &amp; ROW()) &amp; IF(INDIRECT("E" &amp; ROW())="x", " in 2", " in 3"), "")</f>
        <v>Denis Shapovalov in 2</v>
      </c>
    </row>
    <row r="25" spans="1:14" x14ac:dyDescent="0.3">
      <c r="A25" s="33">
        <v>10</v>
      </c>
      <c r="B25" s="45" t="s">
        <v>86</v>
      </c>
      <c r="C25" s="33" t="s">
        <v>66</v>
      </c>
      <c r="D25" s="35">
        <v>0.4259</v>
      </c>
      <c r="E25" s="36" t="s">
        <v>145</v>
      </c>
      <c r="F25" s="33">
        <v>19</v>
      </c>
      <c r="G25" s="33">
        <v>15</v>
      </c>
      <c r="H25" s="33">
        <v>1.3680000305175781</v>
      </c>
      <c r="I25" s="24">
        <v>1.35</v>
      </c>
      <c r="J25" s="24">
        <v>1.4</v>
      </c>
      <c r="K25" s="13"/>
      <c r="L25" s="22"/>
      <c r="M25" s="46" t="s">
        <v>145</v>
      </c>
      <c r="N25" s="31" t="str" cm="1">
        <f t="array" aca="1" ref="N25" ca="1">IF(INDIRECT("M" &amp; ROW())="x", INDIRECT("B" &amp; ROW()) &amp; IF(INDIRECT("E" &amp; ROW())="x", " in 2", " in 3"), "")</f>
        <v>Alexei Popyrin in 2</v>
      </c>
    </row>
    <row r="26" spans="1:14" ht="171.6" x14ac:dyDescent="0.3">
      <c r="A26" s="37"/>
      <c r="B26" s="42" t="s">
        <v>87</v>
      </c>
      <c r="C26" s="37" t="s">
        <v>59</v>
      </c>
      <c r="D26" s="38">
        <v>0.57410000000000005</v>
      </c>
      <c r="E26" s="39"/>
      <c r="F26" s="37">
        <v>142</v>
      </c>
      <c r="G26" s="37">
        <v>70</v>
      </c>
      <c r="H26" s="37">
        <v>3.3599998950958252</v>
      </c>
      <c r="I26" s="24"/>
      <c r="J26" s="24"/>
      <c r="K26" s="47" t="s">
        <v>171</v>
      </c>
      <c r="L26" s="22">
        <v>7.5</v>
      </c>
      <c r="M26" s="22"/>
      <c r="N26" s="31" t="str" cm="1">
        <f t="array" aca="1" ref="N26" ca="1">IF(INDIRECT("M" &amp; ROW())="x", INDIRECT("B" &amp; ROW()) &amp; IF(INDIRECT("E" &amp; ROW())="x", " in 2", " in 3"), "")</f>
        <v/>
      </c>
    </row>
    <row r="27" spans="1:14" x14ac:dyDescent="0.3">
      <c r="A27" s="33">
        <v>11</v>
      </c>
      <c r="B27" s="40" t="s">
        <v>65</v>
      </c>
      <c r="C27" s="33" t="s">
        <v>66</v>
      </c>
      <c r="D27" s="35">
        <v>0.40350000000000003</v>
      </c>
      <c r="E27" s="36"/>
      <c r="F27" s="33">
        <v>85</v>
      </c>
      <c r="G27" s="33">
        <v>43</v>
      </c>
      <c r="H27" s="33">
        <v>5.0999999046325684</v>
      </c>
      <c r="I27" s="24"/>
      <c r="J27" s="24"/>
      <c r="K27" s="13"/>
      <c r="L27" s="22"/>
      <c r="M27" s="22"/>
      <c r="N27" s="31" t="str" cm="1">
        <f t="array" aca="1" ref="N27" ca="1">IF(INDIRECT("M" &amp; ROW())="x", INDIRECT("B" &amp; ROW()) &amp; IF(INDIRECT("E" &amp; ROW())="x", " in 2", " in 3"), "")</f>
        <v/>
      </c>
    </row>
    <row r="28" spans="1:14" ht="218.4" x14ac:dyDescent="0.3">
      <c r="A28" s="37"/>
      <c r="B28" s="44" t="s">
        <v>67</v>
      </c>
      <c r="C28" s="37" t="s">
        <v>68</v>
      </c>
      <c r="D28" s="38">
        <v>0.59650000000000003</v>
      </c>
      <c r="E28" s="39" t="s">
        <v>145</v>
      </c>
      <c r="F28" s="37">
        <v>15</v>
      </c>
      <c r="G28" s="37">
        <v>5</v>
      </c>
      <c r="H28" s="37">
        <v>1.2009999752044678</v>
      </c>
      <c r="I28" s="24">
        <v>1.2</v>
      </c>
      <c r="J28" s="48">
        <v>1.25</v>
      </c>
      <c r="K28" s="47" t="s">
        <v>172</v>
      </c>
      <c r="L28" s="22">
        <v>7.5</v>
      </c>
      <c r="M28" s="46" t="s">
        <v>145</v>
      </c>
      <c r="N28" s="31" t="str" cm="1">
        <f t="array" aca="1" ref="N28" ca="1">IF(INDIRECT("M" &amp; ROW())="x", INDIRECT("B" &amp; ROW()) &amp; IF(INDIRECT("E" &amp; ROW())="x", " in 2", " in 3"), "")</f>
        <v>Daniil Medvedev in 2</v>
      </c>
    </row>
    <row r="29" spans="1:14" x14ac:dyDescent="0.3">
      <c r="A29" s="33">
        <v>12</v>
      </c>
      <c r="B29" s="40" t="s">
        <v>95</v>
      </c>
      <c r="C29" s="33" t="s">
        <v>96</v>
      </c>
      <c r="D29" s="35">
        <v>0.27079999999999999</v>
      </c>
      <c r="E29" s="36"/>
      <c r="F29" s="33">
        <v>32</v>
      </c>
      <c r="G29" s="33">
        <v>60</v>
      </c>
      <c r="H29" s="33">
        <v>1.7250000238418579</v>
      </c>
      <c r="I29" s="24">
        <v>1.89</v>
      </c>
      <c r="J29" s="24">
        <v>1.85</v>
      </c>
      <c r="K29" s="13"/>
      <c r="L29" s="22"/>
      <c r="M29" s="46" t="s">
        <v>145</v>
      </c>
      <c r="N29" s="31" t="str" cm="1">
        <f t="array" aca="1" ref="N29" ca="1">IF(INDIRECT("M" &amp; ROW())="x", INDIRECT("B" &amp; ROW()) &amp; IF(INDIRECT("E" &amp; ROW())="x", " in 2", " in 3"), "")</f>
        <v>Tallon Griekspoor in 3</v>
      </c>
    </row>
    <row r="30" spans="1:14" ht="187.2" x14ac:dyDescent="0.3">
      <c r="A30" s="37"/>
      <c r="B30" s="42" t="s">
        <v>97</v>
      </c>
      <c r="C30" s="37" t="s">
        <v>98</v>
      </c>
      <c r="D30" s="38">
        <v>0.72919999999999996</v>
      </c>
      <c r="E30" s="39" t="s">
        <v>145</v>
      </c>
      <c r="F30" s="37">
        <v>72</v>
      </c>
      <c r="G30" s="37">
        <v>220</v>
      </c>
      <c r="H30" s="37">
        <v>2.2300000190734863</v>
      </c>
      <c r="I30" s="24"/>
      <c r="J30" s="24"/>
      <c r="K30" s="49" t="s">
        <v>173</v>
      </c>
      <c r="L30" s="22">
        <v>7</v>
      </c>
      <c r="M30" s="22"/>
      <c r="N30" s="31" t="str" cm="1">
        <f t="array" aca="1" ref="N30" ca="1">IF(INDIRECT("M" &amp; ROW())="x", INDIRECT("B" &amp; ROW()) &amp; IF(INDIRECT("E" &amp; ROW())="x", " in 2", " in 3"), "")</f>
        <v/>
      </c>
    </row>
    <row r="31" spans="1:14" x14ac:dyDescent="0.3">
      <c r="A31" s="33">
        <v>13</v>
      </c>
      <c r="B31" s="45" t="s">
        <v>69</v>
      </c>
      <c r="C31" s="33" t="s">
        <v>68</v>
      </c>
      <c r="D31" s="35">
        <v>0.6804</v>
      </c>
      <c r="E31" s="36" t="s">
        <v>145</v>
      </c>
      <c r="F31" s="33">
        <v>12</v>
      </c>
      <c r="G31" s="33">
        <v>33</v>
      </c>
      <c r="H31" s="33">
        <v>1.3079999685287476</v>
      </c>
      <c r="I31" s="24">
        <v>1.3</v>
      </c>
      <c r="J31" s="24">
        <v>1.45</v>
      </c>
      <c r="K31" s="13"/>
      <c r="L31" s="22"/>
      <c r="M31" s="46" t="s">
        <v>145</v>
      </c>
      <c r="N31" s="31" t="str" cm="1">
        <f t="array" aca="1" ref="N31" ca="1">IF(INDIRECT("M" &amp; ROW())="x", INDIRECT("B" &amp; ROW()) &amp; IF(INDIRECT("E" &amp; ROW())="x", " in 2", " in 3"), "")</f>
        <v>Karen Khachanov in 2</v>
      </c>
    </row>
    <row r="32" spans="1:14" ht="171.6" x14ac:dyDescent="0.3">
      <c r="A32" s="37"/>
      <c r="B32" s="42" t="s">
        <v>70</v>
      </c>
      <c r="C32" s="37" t="s">
        <v>71</v>
      </c>
      <c r="D32" s="38">
        <v>0.3196</v>
      </c>
      <c r="E32" s="39"/>
      <c r="F32" s="37">
        <v>104</v>
      </c>
      <c r="G32" s="37">
        <v>420</v>
      </c>
      <c r="H32" s="37">
        <v>3.7799999713897705</v>
      </c>
      <c r="I32" s="24"/>
      <c r="J32" s="24"/>
      <c r="K32" s="47" t="s">
        <v>174</v>
      </c>
      <c r="L32" s="22">
        <v>7.5</v>
      </c>
      <c r="M32" s="22"/>
      <c r="N32" s="31" t="str" cm="1">
        <f t="array" aca="1" ref="N32" ca="1">IF(INDIRECT("M" &amp; ROW())="x", INDIRECT("B" &amp; ROW()) &amp; IF(INDIRECT("E" &amp; ROW())="x", " in 2", " in 3"), "")</f>
        <v/>
      </c>
    </row>
    <row r="33" spans="1:14" x14ac:dyDescent="0.3">
      <c r="A33" s="33">
        <v>14</v>
      </c>
      <c r="B33" s="45" t="s">
        <v>75</v>
      </c>
      <c r="C33" s="33" t="s">
        <v>55</v>
      </c>
      <c r="D33" s="35">
        <v>0.62390000000000001</v>
      </c>
      <c r="E33" s="36"/>
      <c r="F33" s="33">
        <v>31</v>
      </c>
      <c r="G33" s="33">
        <v>31</v>
      </c>
      <c r="H33" s="33">
        <v>1.3689999580383301</v>
      </c>
      <c r="I33" s="24">
        <v>1.39</v>
      </c>
      <c r="J33" s="24">
        <v>1.45</v>
      </c>
      <c r="K33" s="13"/>
      <c r="L33" s="22"/>
      <c r="M33" s="46" t="s">
        <v>145</v>
      </c>
      <c r="N33" s="31" t="str" cm="1">
        <f t="array" aca="1" ref="N33" ca="1">IF(INDIRECT("M" &amp; ROW())="x", INDIRECT("B" &amp; ROW()) &amp; IF(INDIRECT("E" &amp; ROW())="x", " in 2", " in 3"), "")</f>
        <v>Brandon Nakashima in 3</v>
      </c>
    </row>
    <row r="34" spans="1:14" ht="218.4" x14ac:dyDescent="0.3">
      <c r="A34" s="37"/>
      <c r="B34" s="42" t="s">
        <v>76</v>
      </c>
      <c r="C34" s="37" t="s">
        <v>77</v>
      </c>
      <c r="D34" s="38">
        <v>0.37609999999999999</v>
      </c>
      <c r="E34" s="39" t="s">
        <v>145</v>
      </c>
      <c r="F34" s="37">
        <v>119</v>
      </c>
      <c r="G34" s="37">
        <v>319</v>
      </c>
      <c r="H34" s="37">
        <v>3.3399999141693115</v>
      </c>
      <c r="I34" s="24"/>
      <c r="J34" s="24"/>
      <c r="K34" s="47" t="s">
        <v>175</v>
      </c>
      <c r="L34" s="22">
        <v>7</v>
      </c>
      <c r="M34" s="22"/>
      <c r="N34" s="31" t="str" cm="1">
        <f t="array" aca="1" ref="N34" ca="1">IF(INDIRECT("M" &amp; ROW())="x", INDIRECT("B" &amp; ROW()) &amp; IF(INDIRECT("E" &amp; ROW())="x", " in 2", " in 3"), "")</f>
        <v/>
      </c>
    </row>
    <row r="35" spans="1:14" x14ac:dyDescent="0.3">
      <c r="A35" s="33">
        <v>15</v>
      </c>
      <c r="B35" s="45" t="s">
        <v>54</v>
      </c>
      <c r="C35" s="33" t="s">
        <v>55</v>
      </c>
      <c r="D35" s="35">
        <v>0.99650000000000005</v>
      </c>
      <c r="E35" s="36" t="s">
        <v>145</v>
      </c>
      <c r="F35" s="33">
        <v>6</v>
      </c>
      <c r="G35" s="33">
        <v>7</v>
      </c>
      <c r="H35" s="33">
        <v>1.0950000286102295</v>
      </c>
      <c r="I35" s="24">
        <v>1.1100000000000001</v>
      </c>
      <c r="J35" s="24">
        <v>1.1499999999999999</v>
      </c>
      <c r="K35" s="13"/>
      <c r="L35" s="22"/>
      <c r="M35" s="46" t="s">
        <v>145</v>
      </c>
      <c r="N35" s="31" t="str" cm="1">
        <f t="array" aca="1" ref="N35" ca="1">IF(INDIRECT("M" &amp; ROW())="x", INDIRECT("B" &amp; ROW()) &amp; IF(INDIRECT("E" &amp; ROW())="x", " in 2", " in 3"), "")</f>
        <v>Ben Shelton in 2</v>
      </c>
    </row>
    <row r="36" spans="1:14" ht="171.6" x14ac:dyDescent="0.3">
      <c r="A36" s="37"/>
      <c r="B36" s="42" t="s">
        <v>56</v>
      </c>
      <c r="C36" s="37" t="s">
        <v>57</v>
      </c>
      <c r="D36" s="38">
        <v>3.5000000000000001E-3</v>
      </c>
      <c r="E36" s="39"/>
      <c r="F36" s="37">
        <v>47</v>
      </c>
      <c r="G36" s="37">
        <v>265</v>
      </c>
      <c r="H36" s="37">
        <v>8.630000114440918</v>
      </c>
      <c r="I36" s="24"/>
      <c r="J36" s="24"/>
      <c r="K36" s="47" t="s">
        <v>176</v>
      </c>
      <c r="L36" s="22">
        <v>7.5</v>
      </c>
      <c r="M36" s="22"/>
      <c r="N36" s="31" t="str" cm="1">
        <f t="array" aca="1" ref="N36" ca="1">IF(INDIRECT("M" &amp; ROW())="x", INDIRECT("B" &amp; ROW()) &amp; IF(INDIRECT("E" &amp; ROW())="x", " in 2", " in 3"), "")</f>
        <v/>
      </c>
    </row>
    <row r="37" spans="1:14" x14ac:dyDescent="0.3">
      <c r="A37" s="33">
        <v>16</v>
      </c>
      <c r="B37" s="40" t="s">
        <v>78</v>
      </c>
      <c r="C37" s="33" t="s">
        <v>55</v>
      </c>
      <c r="D37" s="35">
        <v>0.17169999999999999</v>
      </c>
      <c r="E37" s="36"/>
      <c r="F37" s="33">
        <v>109</v>
      </c>
      <c r="G37" s="33">
        <v>52</v>
      </c>
      <c r="H37" s="33">
        <v>6.4600000381469727</v>
      </c>
      <c r="I37" s="24"/>
      <c r="J37" s="24"/>
      <c r="K37" s="13"/>
      <c r="L37" s="22"/>
      <c r="M37" s="22"/>
      <c r="N37" s="31" t="str" cm="1">
        <f t="array" aca="1" ref="N37" ca="1">IF(INDIRECT("M" &amp; ROW())="x", INDIRECT("B" &amp; ROW()) &amp; IF(INDIRECT("E" &amp; ROW())="x", " in 2", " in 3"), "")</f>
        <v/>
      </c>
    </row>
    <row r="38" spans="1:14" ht="171.6" x14ac:dyDescent="0.3">
      <c r="A38" s="37"/>
      <c r="B38" s="44" t="s">
        <v>79</v>
      </c>
      <c r="C38" s="37" t="s">
        <v>80</v>
      </c>
      <c r="D38" s="38">
        <v>0.82830000000000004</v>
      </c>
      <c r="E38" s="39" t="s">
        <v>145</v>
      </c>
      <c r="F38" s="37">
        <v>3</v>
      </c>
      <c r="G38" s="37">
        <v>2</v>
      </c>
      <c r="H38" s="37">
        <v>1.1460000276565552</v>
      </c>
      <c r="I38" s="24">
        <v>1.1399999999999999</v>
      </c>
      <c r="J38" s="24">
        <v>1.1499999999999999</v>
      </c>
      <c r="K38" s="47" t="s">
        <v>177</v>
      </c>
      <c r="L38" s="22">
        <v>8</v>
      </c>
      <c r="M38" s="46" t="s">
        <v>145</v>
      </c>
      <c r="N38" s="31" t="str" cm="1">
        <f t="array" aca="1" ref="N38" ca="1">IF(INDIRECT("M" &amp; ROW())="x", INDIRECT("B" &amp; ROW()) &amp; IF(INDIRECT("E" &amp; ROW())="x", " in 2", " in 3"), "")</f>
        <v>Alexander Zverev in 2</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102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0" t="s">
        <v>114</v>
      </c>
      <c r="C7" s="33" t="s">
        <v>68</v>
      </c>
      <c r="D7" s="35">
        <v>0.24740000000000001</v>
      </c>
      <c r="E7" s="33" t="s">
        <v>145</v>
      </c>
      <c r="F7" s="33">
        <v>36</v>
      </c>
      <c r="G7" s="33">
        <v>40</v>
      </c>
      <c r="H7" s="33">
        <v>2.2300000190734863</v>
      </c>
      <c r="I7" s="24"/>
      <c r="J7" s="24"/>
      <c r="K7" s="43">
        <v>0.66666666666666663</v>
      </c>
      <c r="L7" s="22"/>
      <c r="M7" s="22"/>
      <c r="N7" s="31" t="str" cm="1">
        <f t="array" aca="1" ref="N7" ca="1">IF(INDIRECT("M" &amp; ROW())="x", INDIRECT("B" &amp; ROW()) &amp; IF(INDIRECT("E" &amp; ROW())="x", " in 2", " in 3"), "")</f>
        <v/>
      </c>
    </row>
    <row r="8" spans="1:14" ht="234" x14ac:dyDescent="0.3">
      <c r="A8" s="37"/>
      <c r="B8" s="42" t="s">
        <v>115</v>
      </c>
      <c r="C8" s="37" t="s">
        <v>116</v>
      </c>
      <c r="D8" s="38">
        <v>0.75260000000000005</v>
      </c>
      <c r="E8" s="37"/>
      <c r="F8" s="37">
        <v>19</v>
      </c>
      <c r="G8" s="37">
        <v>130</v>
      </c>
      <c r="H8" s="37">
        <v>1.7089999914169312</v>
      </c>
      <c r="I8" s="24">
        <v>1.71</v>
      </c>
      <c r="J8" s="24">
        <v>1.75</v>
      </c>
      <c r="K8" s="47" t="s">
        <v>146</v>
      </c>
      <c r="L8" s="22">
        <v>7.5</v>
      </c>
      <c r="M8" s="46" t="s">
        <v>145</v>
      </c>
      <c r="N8" s="31" t="str" cm="1">
        <f t="array" aca="1" ref="N8" ca="1">IF(INDIRECT("M" &amp; ROW())="x", INDIRECT("B" &amp; ROW()) &amp; IF(INDIRECT("E" &amp; ROW())="x", " in 2", " in 3"), "")</f>
        <v>Belinda Bencic in 3</v>
      </c>
    </row>
    <row r="9" spans="1:14" x14ac:dyDescent="0.3">
      <c r="A9" s="33">
        <v>2</v>
      </c>
      <c r="B9" s="40" t="s">
        <v>123</v>
      </c>
      <c r="C9" s="33" t="s">
        <v>85</v>
      </c>
      <c r="D9" s="35">
        <v>0.25359999999999999</v>
      </c>
      <c r="E9" s="33" t="s">
        <v>145</v>
      </c>
      <c r="F9" s="33">
        <v>9</v>
      </c>
      <c r="G9" s="33">
        <v>11</v>
      </c>
      <c r="H9" s="33">
        <v>1.7410000562667847</v>
      </c>
      <c r="I9" s="24">
        <v>1.77</v>
      </c>
      <c r="J9" s="24">
        <v>2.1</v>
      </c>
      <c r="K9" s="13"/>
      <c r="L9" s="22"/>
      <c r="M9" s="22"/>
      <c r="N9" s="31" t="str" cm="1">
        <f t="array" aca="1" ref="N9" ca="1">IF(INDIRECT("M" &amp; ROW())="x", INDIRECT("B" &amp; ROW()) &amp; IF(INDIRECT("E" &amp; ROW())="x", " in 2", " in 3"), "")</f>
        <v/>
      </c>
    </row>
    <row r="10" spans="1:14" ht="249.6" x14ac:dyDescent="0.3">
      <c r="A10" s="37"/>
      <c r="B10" s="42" t="s">
        <v>124</v>
      </c>
      <c r="C10" s="37" t="s">
        <v>125</v>
      </c>
      <c r="D10" s="38">
        <v>0.74639999999999995</v>
      </c>
      <c r="E10" s="37"/>
      <c r="F10" s="37">
        <v>65</v>
      </c>
      <c r="G10" s="37">
        <v>29</v>
      </c>
      <c r="H10" s="37">
        <v>2.1800000667572021</v>
      </c>
      <c r="I10" s="24"/>
      <c r="J10" s="24">
        <v>1.9</v>
      </c>
      <c r="K10" s="47" t="s">
        <v>147</v>
      </c>
      <c r="L10" s="22">
        <v>6.5</v>
      </c>
      <c r="M10" s="46" t="s">
        <v>145</v>
      </c>
      <c r="N10" s="31" t="str" cm="1">
        <f t="array" aca="1" ref="N10" ca="1">IF(INDIRECT("M" &amp; ROW())="x", INDIRECT("B" &amp; ROW()) &amp; IF(INDIRECT("E" &amp; ROW())="x", " in 2", " in 3"), "")</f>
        <v>Maria Sakkari in 3</v>
      </c>
    </row>
    <row r="11" spans="1:14" x14ac:dyDescent="0.3">
      <c r="A11" s="33">
        <v>3</v>
      </c>
      <c r="B11" s="40" t="s">
        <v>126</v>
      </c>
      <c r="C11" s="33" t="s">
        <v>127</v>
      </c>
      <c r="D11" s="35">
        <v>0.69269999999999998</v>
      </c>
      <c r="E11" s="33"/>
      <c r="F11" s="33">
        <v>267</v>
      </c>
      <c r="G11" s="33">
        <v>391</v>
      </c>
      <c r="H11" s="33">
        <v>2.2300000190734863</v>
      </c>
      <c r="I11" s="24"/>
      <c r="J11" s="24">
        <v>2</v>
      </c>
      <c r="K11" s="13"/>
      <c r="L11" s="22"/>
      <c r="M11" s="46" t="s">
        <v>145</v>
      </c>
      <c r="N11" s="31" t="str" cm="1">
        <f t="array" aca="1" ref="N11" ca="1">IF(INDIRECT("M" &amp; ROW())="x", INDIRECT("B" &amp; ROW()) &amp; IF(INDIRECT("E" &amp; ROW())="x", " in 2", " in 3"), "")</f>
        <v>Anastasija Sevastova in 3</v>
      </c>
    </row>
    <row r="12" spans="1:14" ht="187.2" x14ac:dyDescent="0.3">
      <c r="A12" s="37"/>
      <c r="B12" s="42" t="s">
        <v>128</v>
      </c>
      <c r="C12" s="37" t="s">
        <v>55</v>
      </c>
      <c r="D12" s="38">
        <v>0.30730000000000002</v>
      </c>
      <c r="E12" s="37" t="s">
        <v>145</v>
      </c>
      <c r="F12" s="37">
        <v>35</v>
      </c>
      <c r="G12" s="37">
        <v>32</v>
      </c>
      <c r="H12" s="37">
        <v>1.7089999914169312</v>
      </c>
      <c r="I12" s="24">
        <v>1.7</v>
      </c>
      <c r="J12" s="24">
        <v>2</v>
      </c>
      <c r="K12" s="47" t="s">
        <v>148</v>
      </c>
      <c r="L12" s="22">
        <v>6.5</v>
      </c>
      <c r="M12" s="22"/>
      <c r="N12" s="31" t="str" cm="1">
        <f t="array" aca="1" ref="N12" ca="1">IF(INDIRECT("M" &amp; ROW())="x", INDIRECT("B" &amp; ROW()) &amp; IF(INDIRECT("E" &amp; ROW())="x", " in 2", " in 3"), "")</f>
        <v/>
      </c>
    </row>
    <row r="13" spans="1:14" x14ac:dyDescent="0.3">
      <c r="A13" s="33">
        <v>4</v>
      </c>
      <c r="B13" s="45" t="s">
        <v>139</v>
      </c>
      <c r="C13" s="33" t="s">
        <v>133</v>
      </c>
      <c r="D13" s="35">
        <v>0.5706</v>
      </c>
      <c r="E13" s="33" t="s">
        <v>145</v>
      </c>
      <c r="F13" s="33">
        <v>31</v>
      </c>
      <c r="G13" s="33">
        <v>113</v>
      </c>
      <c r="H13" s="33">
        <v>1.3569999933242798</v>
      </c>
      <c r="I13" s="24">
        <v>1.37</v>
      </c>
      <c r="J13" s="24">
        <v>1.4</v>
      </c>
      <c r="K13" s="13"/>
      <c r="L13" s="22"/>
      <c r="M13" s="46" t="s">
        <v>145</v>
      </c>
      <c r="N13" s="31" t="str" cm="1">
        <f t="array" aca="1" ref="N13" ca="1">IF(INDIRECT("M" &amp; ROW())="x", INDIRECT("B" &amp; ROW()) &amp; IF(INDIRECT("E" &amp; ROW())="x", " in 2", " in 3"), "")</f>
        <v>Dayana Yastremska in 2</v>
      </c>
    </row>
    <row r="14" spans="1:14" ht="187.2" x14ac:dyDescent="0.3">
      <c r="A14" s="37"/>
      <c r="B14" s="42" t="s">
        <v>140</v>
      </c>
      <c r="C14" s="37" t="s">
        <v>141</v>
      </c>
      <c r="D14" s="38">
        <v>0.4294</v>
      </c>
      <c r="E14" s="37"/>
      <c r="F14" s="37">
        <v>102</v>
      </c>
      <c r="G14" s="37">
        <v>88</v>
      </c>
      <c r="H14" s="37">
        <v>3.3599998950958252</v>
      </c>
      <c r="I14" s="24"/>
      <c r="J14" s="24"/>
      <c r="K14" s="47" t="s">
        <v>149</v>
      </c>
      <c r="L14" s="22">
        <v>7.5</v>
      </c>
      <c r="M14" s="22"/>
      <c r="N14" s="31" t="str" cm="1">
        <f t="array" aca="1" ref="N14" ca="1">IF(INDIRECT("M" &amp; ROW())="x", INDIRECT("B" &amp; ROW()) &amp; IF(INDIRECT("E" &amp; ROW())="x", " in 2", " in 3"), "")</f>
        <v/>
      </c>
    </row>
    <row r="15" spans="1:14" x14ac:dyDescent="0.3">
      <c r="A15" s="33">
        <v>5</v>
      </c>
      <c r="B15" s="40" t="s">
        <v>117</v>
      </c>
      <c r="C15" s="33" t="s">
        <v>118</v>
      </c>
      <c r="D15" s="35">
        <v>0.38379999999999997</v>
      </c>
      <c r="E15" s="33"/>
      <c r="F15" s="33">
        <v>40</v>
      </c>
      <c r="G15" s="33">
        <v>48</v>
      </c>
      <c r="H15" s="33">
        <v>1.6670000553131104</v>
      </c>
      <c r="I15" s="24">
        <v>1.72</v>
      </c>
      <c r="J15" s="24">
        <v>1.8</v>
      </c>
      <c r="K15" s="13"/>
      <c r="L15" s="22"/>
      <c r="M15" s="46" t="s">
        <v>145</v>
      </c>
      <c r="N15" s="31" t="str" cm="1">
        <f t="array" aca="1" ref="N15" ca="1">IF(INDIRECT("M" &amp; ROW())="x", INDIRECT("B" &amp; ROW()) &amp; IF(INDIRECT("E" &amp; ROW())="x", " in 2", " in 3"), "")</f>
        <v>Magda Linette in 3</v>
      </c>
    </row>
    <row r="16" spans="1:14" ht="234" x14ac:dyDescent="0.3">
      <c r="A16" s="37"/>
      <c r="B16" s="42" t="s">
        <v>119</v>
      </c>
      <c r="C16" s="37" t="s">
        <v>120</v>
      </c>
      <c r="D16" s="38">
        <v>0.61619999999999997</v>
      </c>
      <c r="E16" s="37" t="s">
        <v>145</v>
      </c>
      <c r="F16" s="37">
        <v>38</v>
      </c>
      <c r="G16" s="37">
        <v>39</v>
      </c>
      <c r="H16" s="37">
        <v>2.309999942779541</v>
      </c>
      <c r="I16" s="24"/>
      <c r="J16" s="24"/>
      <c r="K16" s="47" t="s">
        <v>150</v>
      </c>
      <c r="L16" s="22">
        <v>6.5</v>
      </c>
      <c r="M16" s="22"/>
      <c r="N16" s="31" t="str" cm="1">
        <f t="array" aca="1" ref="N16" ca="1">IF(INDIRECT("M" &amp; ROW())="x", INDIRECT("B" &amp; ROW()) &amp; IF(INDIRECT("E" &amp; ROW())="x", " in 2", " in 3"), "")</f>
        <v/>
      </c>
    </row>
    <row r="17" spans="1:14" x14ac:dyDescent="0.3">
      <c r="A17" s="33">
        <v>6</v>
      </c>
      <c r="B17" s="45" t="s">
        <v>103</v>
      </c>
      <c r="C17" s="33" t="s">
        <v>55</v>
      </c>
      <c r="D17" s="35">
        <v>0.32569999999999999</v>
      </c>
      <c r="E17" s="33" t="s">
        <v>145</v>
      </c>
      <c r="F17" s="33">
        <v>11</v>
      </c>
      <c r="G17" s="33">
        <v>7</v>
      </c>
      <c r="H17" s="33">
        <v>1.1950000524520874</v>
      </c>
      <c r="I17" s="24">
        <v>1.21</v>
      </c>
      <c r="J17" s="24">
        <v>1.3</v>
      </c>
      <c r="K17" s="13"/>
      <c r="L17" s="22"/>
      <c r="M17" s="46" t="s">
        <v>145</v>
      </c>
      <c r="N17" s="31" t="str" cm="1">
        <f t="array" aca="1" ref="N17" ca="1">IF(INDIRECT("M" &amp; ROW())="x", INDIRECT("B" &amp; ROW()) &amp; IF(INDIRECT("E" &amp; ROW())="x", " in 2", " in 3"), "")</f>
        <v>Emma Navarro in 2</v>
      </c>
    </row>
    <row r="18" spans="1:14" ht="202.8" x14ac:dyDescent="0.3">
      <c r="A18" s="37"/>
      <c r="B18" s="42" t="s">
        <v>104</v>
      </c>
      <c r="C18" s="37" t="s">
        <v>80</v>
      </c>
      <c r="D18" s="38">
        <v>0.67430000000000001</v>
      </c>
      <c r="E18" s="37"/>
      <c r="F18" s="37">
        <v>124</v>
      </c>
      <c r="G18" s="37">
        <v>246</v>
      </c>
      <c r="H18" s="37">
        <v>5.0799999237060547</v>
      </c>
      <c r="I18" s="24"/>
      <c r="J18" s="24"/>
      <c r="K18" s="47" t="s">
        <v>151</v>
      </c>
      <c r="L18" s="22">
        <v>7</v>
      </c>
      <c r="M18" s="22"/>
      <c r="N18" s="31" t="str" cm="1">
        <f t="array" aca="1" ref="N18" ca="1">IF(INDIRECT("M" &amp; ROW())="x", INDIRECT("B" &amp; ROW()) &amp; IF(INDIRECT("E" &amp; ROW())="x", " in 2", " in 3"), "")</f>
        <v/>
      </c>
    </row>
    <row r="19" spans="1:14" x14ac:dyDescent="0.3">
      <c r="A19" s="33">
        <v>7</v>
      </c>
      <c r="B19" s="45" t="s">
        <v>111</v>
      </c>
      <c r="C19" s="33" t="s">
        <v>112</v>
      </c>
      <c r="D19" s="35">
        <v>0.53420000000000001</v>
      </c>
      <c r="E19" s="33" t="s">
        <v>145</v>
      </c>
      <c r="F19" s="33">
        <v>15</v>
      </c>
      <c r="G19" s="33">
        <v>42</v>
      </c>
      <c r="H19" s="33">
        <v>1.2910000085830688</v>
      </c>
      <c r="I19" s="24">
        <v>1.3</v>
      </c>
      <c r="J19" s="24">
        <v>1.4</v>
      </c>
      <c r="K19" s="13"/>
      <c r="L19" s="22"/>
      <c r="M19" s="46" t="s">
        <v>145</v>
      </c>
      <c r="N19" s="31" t="str" cm="1">
        <f t="array" aca="1" ref="N19" ca="1">IF(INDIRECT("M" &amp; ROW())="x", INDIRECT("B" &amp; ROW()) &amp; IF(INDIRECT("E" &amp; ROW())="x", " in 2", " in 3"), "")</f>
        <v>Clara Tauson in 2</v>
      </c>
    </row>
    <row r="20" spans="1:14" ht="218.4" x14ac:dyDescent="0.3">
      <c r="A20" s="37"/>
      <c r="B20" s="42" t="s">
        <v>113</v>
      </c>
      <c r="C20" s="37" t="s">
        <v>66</v>
      </c>
      <c r="D20" s="38">
        <v>0.46579999999999999</v>
      </c>
      <c r="E20" s="37"/>
      <c r="F20" s="37">
        <v>86</v>
      </c>
      <c r="G20" s="37">
        <v>105</v>
      </c>
      <c r="H20" s="37">
        <v>3.8599998950958252</v>
      </c>
      <c r="I20" s="24"/>
      <c r="J20" s="24"/>
      <c r="K20" s="47" t="s">
        <v>152</v>
      </c>
      <c r="L20" s="22">
        <v>7.54</v>
      </c>
      <c r="M20" s="22"/>
      <c r="N20" s="31" t="str" cm="1">
        <f t="array" aca="1" ref="N20" ca="1">IF(INDIRECT("M" &amp; ROW())="x", INDIRECT("B" &amp; ROW()) &amp; IF(INDIRECT("E" &amp; ROW())="x", " in 2", " in 3"), "")</f>
        <v/>
      </c>
    </row>
    <row r="21" spans="1:14" x14ac:dyDescent="0.3">
      <c r="A21" s="33">
        <v>8</v>
      </c>
      <c r="B21" s="40" t="s">
        <v>142</v>
      </c>
      <c r="C21" s="33" t="s">
        <v>143</v>
      </c>
      <c r="D21" s="35">
        <v>0.32690000000000002</v>
      </c>
      <c r="E21" s="33" t="s">
        <v>145</v>
      </c>
      <c r="F21" s="33">
        <v>37</v>
      </c>
      <c r="G21" s="33">
        <v>41</v>
      </c>
      <c r="H21" s="33">
        <v>4.7600002288818359</v>
      </c>
      <c r="I21" s="24"/>
      <c r="J21" s="24"/>
      <c r="K21" s="13"/>
      <c r="L21" s="22"/>
      <c r="M21" s="22"/>
      <c r="N21" s="31" t="str" cm="1">
        <f t="array" aca="1" ref="N21" ca="1">IF(INDIRECT("M" &amp; ROW())="x", INDIRECT("B" &amp; ROW()) &amp; IF(INDIRECT("E" &amp; ROW())="x", " in 2", " in 3"), "")</f>
        <v/>
      </c>
    </row>
    <row r="22" spans="1:14" ht="296.39999999999998" x14ac:dyDescent="0.3">
      <c r="A22" s="37"/>
      <c r="B22" s="44" t="s">
        <v>144</v>
      </c>
      <c r="C22" s="37" t="s">
        <v>55</v>
      </c>
      <c r="D22" s="38">
        <v>0.67310000000000003</v>
      </c>
      <c r="E22" s="37"/>
      <c r="F22" s="37">
        <v>2</v>
      </c>
      <c r="G22" s="37">
        <v>5</v>
      </c>
      <c r="H22" s="37">
        <v>1.2139999866485596</v>
      </c>
      <c r="I22" s="24">
        <v>1.25</v>
      </c>
      <c r="J22" s="24">
        <v>1.4</v>
      </c>
      <c r="K22" s="47" t="s">
        <v>153</v>
      </c>
      <c r="L22" s="22">
        <v>7</v>
      </c>
      <c r="M22" s="46" t="s">
        <v>145</v>
      </c>
      <c r="N22" s="31" t="str" cm="1">
        <f t="array" aca="1" ref="N22" ca="1">IF(INDIRECT("M" &amp; ROW())="x", INDIRECT("B" &amp; ROW()) &amp; IF(INDIRECT("E" &amp; ROW())="x", " in 2", " in 3"), "")</f>
        <v>Cori Gauff in 3</v>
      </c>
    </row>
    <row r="23" spans="1:14" x14ac:dyDescent="0.3">
      <c r="A23" s="33">
        <v>9</v>
      </c>
      <c r="B23" s="40" t="s">
        <v>136</v>
      </c>
      <c r="C23" s="33" t="s">
        <v>137</v>
      </c>
      <c r="D23" s="35">
        <v>0.53190000000000004</v>
      </c>
      <c r="E23" s="33" t="s">
        <v>145</v>
      </c>
      <c r="F23" s="33">
        <v>56</v>
      </c>
      <c r="G23" s="33">
        <v>79</v>
      </c>
      <c r="H23" s="33">
        <v>2.8299999237060547</v>
      </c>
      <c r="I23" s="24"/>
      <c r="J23" s="24"/>
      <c r="K23" s="13"/>
      <c r="L23" s="22"/>
      <c r="M23" s="22"/>
      <c r="N23" s="31" t="str" cm="1">
        <f t="array" aca="1" ref="N23" ca="1">IF(INDIRECT("M" &amp; ROW())="x", INDIRECT("B" &amp; ROW()) &amp; IF(INDIRECT("E" &amp; ROW())="x", " in 2", " in 3"), "")</f>
        <v/>
      </c>
    </row>
    <row r="24" spans="1:14" ht="202.8" x14ac:dyDescent="0.3">
      <c r="A24" s="37"/>
      <c r="B24" s="44" t="s">
        <v>138</v>
      </c>
      <c r="C24" s="37" t="s">
        <v>127</v>
      </c>
      <c r="D24" s="38">
        <v>0.46810000000000002</v>
      </c>
      <c r="E24" s="37"/>
      <c r="F24" s="37">
        <v>30</v>
      </c>
      <c r="G24" s="37">
        <v>73</v>
      </c>
      <c r="H24" s="37">
        <v>1.468999981880188</v>
      </c>
      <c r="I24" s="24">
        <v>1.51</v>
      </c>
      <c r="J24" s="24">
        <v>1.75</v>
      </c>
      <c r="K24" s="47" t="s">
        <v>154</v>
      </c>
      <c r="L24" s="22">
        <v>6</v>
      </c>
      <c r="M24" s="46" t="s">
        <v>145</v>
      </c>
      <c r="N24" s="31" t="str" cm="1">
        <f t="array" aca="1" ref="N24" ca="1">IF(INDIRECT("M" &amp; ROW())="x", INDIRECT("B" &amp; ROW()) &amp; IF(INDIRECT("E" &amp; ROW())="x", " in 2", " in 3"), "")</f>
        <v>Jelena Ostapenko in 3</v>
      </c>
    </row>
    <row r="25" spans="1:14" x14ac:dyDescent="0.3">
      <c r="A25" s="33">
        <v>10</v>
      </c>
      <c r="B25" s="40" t="s">
        <v>121</v>
      </c>
      <c r="C25" s="33" t="s">
        <v>66</v>
      </c>
      <c r="D25" s="35">
        <v>0.3967</v>
      </c>
      <c r="E25" s="33"/>
      <c r="F25" s="33">
        <v>82</v>
      </c>
      <c r="G25" s="33">
        <v>65</v>
      </c>
      <c r="H25" s="33">
        <v>5.4200000762939453</v>
      </c>
      <c r="I25" s="24"/>
      <c r="J25" s="24"/>
      <c r="K25" s="13"/>
      <c r="L25" s="22"/>
      <c r="M25" s="22"/>
      <c r="N25" s="31" t="str" cm="1">
        <f t="array" aca="1" ref="N25" ca="1">IF(INDIRECT("M" &amp; ROW())="x", INDIRECT("B" &amp; ROW()) &amp; IF(INDIRECT("E" &amp; ROW())="x", " in 2", " in 3"), "")</f>
        <v/>
      </c>
    </row>
    <row r="26" spans="1:14" ht="187.2" x14ac:dyDescent="0.3">
      <c r="A26" s="37"/>
      <c r="B26" s="44" t="s">
        <v>122</v>
      </c>
      <c r="C26" s="37" t="s">
        <v>55</v>
      </c>
      <c r="D26" s="38">
        <v>0.60329999999999995</v>
      </c>
      <c r="E26" s="37" t="s">
        <v>145</v>
      </c>
      <c r="F26" s="37">
        <v>4</v>
      </c>
      <c r="G26" s="37">
        <v>3</v>
      </c>
      <c r="H26" s="37">
        <v>1.1779999732971191</v>
      </c>
      <c r="I26" s="24">
        <v>1.22</v>
      </c>
      <c r="J26" s="24">
        <v>1.25</v>
      </c>
      <c r="K26" s="47" t="s">
        <v>155</v>
      </c>
      <c r="L26" s="22">
        <v>7.5</v>
      </c>
      <c r="M26" s="46" t="s">
        <v>145</v>
      </c>
      <c r="N26" s="31" t="str" cm="1">
        <f t="array" aca="1" ref="N26" ca="1">IF(INDIRECT("M" &amp; ROW())="x", INDIRECT("B" &amp; ROW()) &amp; IF(INDIRECT("E" &amp; ROW())="x", " in 2", " in 3"), "")</f>
        <v>Jessica Pegula in 2</v>
      </c>
    </row>
    <row r="27" spans="1:14" x14ac:dyDescent="0.3">
      <c r="A27" s="33">
        <v>11</v>
      </c>
      <c r="B27" s="45" t="s">
        <v>134</v>
      </c>
      <c r="C27" s="33" t="s">
        <v>66</v>
      </c>
      <c r="D27" s="35">
        <v>0.39550000000000002</v>
      </c>
      <c r="E27" s="33" t="s">
        <v>145</v>
      </c>
      <c r="F27" s="33">
        <v>17</v>
      </c>
      <c r="G27" s="33">
        <v>10</v>
      </c>
      <c r="H27" s="33">
        <v>1.2599999904632568</v>
      </c>
      <c r="I27" s="24">
        <v>1.37</v>
      </c>
      <c r="J27" s="24">
        <v>1.5</v>
      </c>
      <c r="K27" s="13"/>
      <c r="L27" s="22"/>
      <c r="M27" s="46" t="s">
        <v>145</v>
      </c>
      <c r="N27" s="31" t="str" cm="1">
        <f t="array" aca="1" ref="N27" ca="1">IF(INDIRECT("M" &amp; ROW())="x", INDIRECT("B" &amp; ROW()) &amp; IF(INDIRECT("E" &amp; ROW())="x", " in 2", " in 3"), "")</f>
        <v>Daria Kasatkina in 2</v>
      </c>
    </row>
    <row r="28" spans="1:14" ht="202.8" x14ac:dyDescent="0.3">
      <c r="A28" s="37"/>
      <c r="B28" s="42" t="s">
        <v>135</v>
      </c>
      <c r="C28" s="37" t="s">
        <v>85</v>
      </c>
      <c r="D28" s="38">
        <v>0.60450000000000004</v>
      </c>
      <c r="E28" s="37"/>
      <c r="F28" s="37">
        <v>61</v>
      </c>
      <c r="G28" s="37">
        <v>52</v>
      </c>
      <c r="H28" s="37">
        <v>4.1700000762939453</v>
      </c>
      <c r="I28" s="24"/>
      <c r="J28" s="24"/>
      <c r="K28" s="47" t="s">
        <v>156</v>
      </c>
      <c r="L28" s="22">
        <v>7</v>
      </c>
      <c r="M28" s="22"/>
      <c r="N28" s="31" t="str" cm="1">
        <f t="array" aca="1" ref="N28" ca="1">IF(INDIRECT("M" &amp; ROW())="x", INDIRECT("B" &amp; ROW()) &amp; IF(INDIRECT("E" &amp; ROW())="x", " in 2", " in 3"), "")</f>
        <v/>
      </c>
    </row>
    <row r="29" spans="1:14" x14ac:dyDescent="0.3">
      <c r="A29" s="33">
        <v>12</v>
      </c>
      <c r="B29" s="45" t="s">
        <v>107</v>
      </c>
      <c r="C29" s="33" t="s">
        <v>55</v>
      </c>
      <c r="D29" s="35">
        <v>0.503</v>
      </c>
      <c r="E29" s="33" t="s">
        <v>145</v>
      </c>
      <c r="F29" s="33">
        <v>29</v>
      </c>
      <c r="G29" s="33">
        <v>50</v>
      </c>
      <c r="H29" s="33">
        <v>1.5429999828338623</v>
      </c>
      <c r="I29" s="24">
        <v>1.58</v>
      </c>
      <c r="J29" s="24">
        <v>1.6</v>
      </c>
      <c r="K29" s="13"/>
      <c r="L29" s="22"/>
      <c r="M29" s="46" t="s">
        <v>145</v>
      </c>
      <c r="N29" s="31" t="str" cm="1">
        <f t="array" aca="1" ref="N29" ca="1">IF(INDIRECT("M" &amp; ROW())="x", INDIRECT("B" &amp; ROW()) &amp; IF(INDIRECT("E" &amp; ROW())="x", " in 2", " in 3"), "")</f>
        <v>Sofia Kenin in 2</v>
      </c>
    </row>
    <row r="30" spans="1:14" ht="202.8" x14ac:dyDescent="0.3">
      <c r="A30" s="37"/>
      <c r="B30" s="42" t="s">
        <v>108</v>
      </c>
      <c r="C30" s="37" t="s">
        <v>71</v>
      </c>
      <c r="D30" s="38">
        <v>0.497</v>
      </c>
      <c r="E30" s="37"/>
      <c r="F30" s="37">
        <v>103</v>
      </c>
      <c r="G30" s="37">
        <v>108</v>
      </c>
      <c r="H30" s="37">
        <v>2.5899999141693115</v>
      </c>
      <c r="I30" s="24"/>
      <c r="J30" s="24"/>
      <c r="K30" s="47" t="s">
        <v>157</v>
      </c>
      <c r="L30" s="22">
        <v>7</v>
      </c>
      <c r="M30" s="22"/>
      <c r="N30" s="31" t="str" cm="1">
        <f t="array" aca="1" ref="N30" ca="1">IF(INDIRECT("M" &amp; ROW())="x", INDIRECT("B" &amp; ROW()) &amp; IF(INDIRECT("E" &amp; ROW())="x", " in 2", " in 3"), "")</f>
        <v/>
      </c>
    </row>
    <row r="31" spans="1:14" x14ac:dyDescent="0.3">
      <c r="A31" s="33">
        <v>13</v>
      </c>
      <c r="B31" s="40" t="s">
        <v>105</v>
      </c>
      <c r="C31" s="33" t="s">
        <v>55</v>
      </c>
      <c r="D31" s="35">
        <v>0.58089999999999997</v>
      </c>
      <c r="E31" s="33"/>
      <c r="F31" s="33">
        <v>104</v>
      </c>
      <c r="G31" s="33">
        <v>527</v>
      </c>
      <c r="H31" s="33">
        <v>1.9259999990463257</v>
      </c>
      <c r="I31" s="24"/>
      <c r="J31" s="24"/>
      <c r="K31" s="13"/>
      <c r="L31" s="22"/>
      <c r="M31" s="22"/>
      <c r="N31" s="31" t="str" cm="1">
        <f t="array" aca="1" ref="N31" ca="1">IF(INDIRECT("M" &amp; ROW())="x", INDIRECT("B" &amp; ROW()) &amp; IF(INDIRECT("E" &amp; ROW())="x", " in 2", " in 3"), "")</f>
        <v/>
      </c>
    </row>
    <row r="32" spans="1:14" ht="156" x14ac:dyDescent="0.3">
      <c r="A32" s="37"/>
      <c r="B32" s="42" t="s">
        <v>106</v>
      </c>
      <c r="C32" s="37" t="s">
        <v>55</v>
      </c>
      <c r="D32" s="38">
        <v>0.41909999999999997</v>
      </c>
      <c r="E32" s="37" t="s">
        <v>145</v>
      </c>
      <c r="F32" s="37">
        <v>32</v>
      </c>
      <c r="G32" s="37">
        <v>31</v>
      </c>
      <c r="H32" s="37">
        <v>1.9429999589920044</v>
      </c>
      <c r="I32" s="24">
        <v>1.9</v>
      </c>
      <c r="J32" s="24">
        <v>1.85</v>
      </c>
      <c r="K32" s="47" t="s">
        <v>158</v>
      </c>
      <c r="L32" s="22">
        <v>7.5</v>
      </c>
      <c r="M32" s="46" t="s">
        <v>145</v>
      </c>
      <c r="N32" s="31" t="str" cm="1">
        <f t="array" aca="1" ref="N32" ca="1">IF(INDIRECT("M" &amp; ROW())="x", INDIRECT("B" &amp; ROW()) &amp; IF(INDIRECT("E" &amp; ROW())="x", " in 2", " in 3"), "")</f>
        <v>Mccartney Kessler in 2</v>
      </c>
    </row>
    <row r="33" spans="1:14" x14ac:dyDescent="0.3">
      <c r="A33" s="33">
        <v>14</v>
      </c>
      <c r="B33" s="45" t="s">
        <v>129</v>
      </c>
      <c r="C33" s="33" t="s">
        <v>63</v>
      </c>
      <c r="D33" s="35">
        <v>0.46450000000000002</v>
      </c>
      <c r="E33" s="33" t="s">
        <v>145</v>
      </c>
      <c r="F33" s="33">
        <v>23</v>
      </c>
      <c r="G33" s="33">
        <v>38</v>
      </c>
      <c r="H33" s="33">
        <v>1.5240000486373901</v>
      </c>
      <c r="I33" s="24">
        <v>1.56</v>
      </c>
      <c r="J33" s="24">
        <v>1.55</v>
      </c>
      <c r="K33" s="13"/>
      <c r="L33" s="22"/>
      <c r="M33" s="46" t="s">
        <v>145</v>
      </c>
      <c r="N33" s="31" t="str" cm="1">
        <f t="array" aca="1" ref="N33" ca="1">IF(INDIRECT("M" &amp; ROW())="x", INDIRECT("B" &amp; ROW()) &amp; IF(INDIRECT("E" &amp; ROW())="x", " in 2", " in 3"), "")</f>
        <v>Linda Noskova in 2</v>
      </c>
    </row>
    <row r="34" spans="1:14" ht="187.2" x14ac:dyDescent="0.3">
      <c r="A34" s="37"/>
      <c r="B34" s="42" t="s">
        <v>130</v>
      </c>
      <c r="C34" s="37" t="s">
        <v>55</v>
      </c>
      <c r="D34" s="38">
        <v>0.53549999999999998</v>
      </c>
      <c r="E34" s="37"/>
      <c r="F34" s="37">
        <v>88</v>
      </c>
      <c r="G34" s="37">
        <v>126</v>
      </c>
      <c r="H34" s="37">
        <v>2.6500000953674316</v>
      </c>
      <c r="I34" s="24"/>
      <c r="J34" s="24"/>
      <c r="K34" s="47" t="s">
        <v>159</v>
      </c>
      <c r="L34" s="22">
        <v>7.5</v>
      </c>
      <c r="M34" s="22"/>
      <c r="N34" s="31" t="str" cm="1">
        <f t="array" aca="1" ref="N34" ca="1">IF(INDIRECT("M" &amp; ROW())="x", INDIRECT("B" &amp; ROW()) &amp; IF(INDIRECT("E" &amp; ROW())="x", " in 2", " in 3"), "")</f>
        <v/>
      </c>
    </row>
    <row r="35" spans="1:14" x14ac:dyDescent="0.3">
      <c r="A35" s="33">
        <v>15</v>
      </c>
      <c r="B35" s="40" t="s">
        <v>131</v>
      </c>
      <c r="C35" s="33" t="s">
        <v>63</v>
      </c>
      <c r="D35" s="35">
        <v>0.42920000000000003</v>
      </c>
      <c r="E35" s="33"/>
      <c r="F35" s="33">
        <v>80</v>
      </c>
      <c r="G35" s="33">
        <v>136</v>
      </c>
      <c r="H35" s="33">
        <v>3.4200000762939453</v>
      </c>
      <c r="I35" s="24"/>
      <c r="J35" s="24"/>
      <c r="K35" s="13"/>
      <c r="L35" s="22"/>
      <c r="M35" s="22"/>
      <c r="N35" s="31" t="str" cm="1">
        <f t="array" aca="1" ref="N35" ca="1">IF(INDIRECT("M" &amp; ROW())="x", INDIRECT("B" &amp; ROW()) &amp; IF(INDIRECT("E" &amp; ROW())="x", " in 2", " in 3"), "")</f>
        <v/>
      </c>
    </row>
    <row r="36" spans="1:14" ht="202.8" x14ac:dyDescent="0.3">
      <c r="A36" s="37"/>
      <c r="B36" s="44" t="s">
        <v>132</v>
      </c>
      <c r="C36" s="37" t="s">
        <v>133</v>
      </c>
      <c r="D36" s="38">
        <v>0.57079999999999997</v>
      </c>
      <c r="E36" s="37" t="s">
        <v>145</v>
      </c>
      <c r="F36" s="37">
        <v>13</v>
      </c>
      <c r="G36" s="37">
        <v>30</v>
      </c>
      <c r="H36" s="37">
        <v>1.3480000495910645</v>
      </c>
      <c r="I36" s="24">
        <v>1.34</v>
      </c>
      <c r="J36" s="24">
        <v>1.4</v>
      </c>
      <c r="K36" s="47" t="s">
        <v>160</v>
      </c>
      <c r="L36" s="22">
        <v>7.5</v>
      </c>
      <c r="M36" s="46" t="s">
        <v>145</v>
      </c>
      <c r="N36" s="31" t="str" cm="1">
        <f t="array" aca="1" ref="N36" ca="1">IF(INDIRECT("M" &amp; ROW())="x", INDIRECT("B" &amp; ROW()) &amp; IF(INDIRECT("E" &amp; ROW())="x", " in 2", " in 3"), "")</f>
        <v>Elina Svitolina in 2</v>
      </c>
    </row>
    <row r="37" spans="1:14" x14ac:dyDescent="0.3">
      <c r="A37" s="33">
        <v>16</v>
      </c>
      <c r="B37" s="40" t="s">
        <v>109</v>
      </c>
      <c r="C37" s="33" t="s">
        <v>71</v>
      </c>
      <c r="D37" s="35">
        <v>0.54769999999999996</v>
      </c>
      <c r="E37" s="33"/>
      <c r="F37" s="33">
        <v>200</v>
      </c>
      <c r="G37" s="33">
        <v>77</v>
      </c>
      <c r="H37" s="33">
        <v>4.3400001525878906</v>
      </c>
      <c r="I37" s="24"/>
      <c r="J37" s="24"/>
      <c r="K37" s="13"/>
      <c r="L37" s="22"/>
      <c r="M37" s="22"/>
      <c r="N37" s="31" t="str" cm="1">
        <f t="array" aca="1" ref="N37" ca="1">IF(INDIRECT("M" &amp; ROW())="x", INDIRECT("B" &amp; ROW()) &amp; IF(INDIRECT("E" &amp; ROW())="x", " in 2", " in 3"), "")</f>
        <v/>
      </c>
    </row>
    <row r="38" spans="1:14" ht="187.2" x14ac:dyDescent="0.3">
      <c r="A38" s="37"/>
      <c r="B38" s="44" t="s">
        <v>110</v>
      </c>
      <c r="C38" s="37" t="s">
        <v>63</v>
      </c>
      <c r="D38" s="38">
        <v>0.45229999999999998</v>
      </c>
      <c r="E38" s="37" t="s">
        <v>145</v>
      </c>
      <c r="F38" s="37">
        <v>14</v>
      </c>
      <c r="G38" s="37">
        <v>14</v>
      </c>
      <c r="H38" s="37">
        <v>1.2439999580383301</v>
      </c>
      <c r="I38" s="24">
        <v>1.26</v>
      </c>
      <c r="J38" s="24">
        <v>1.35</v>
      </c>
      <c r="K38" s="47" t="s">
        <v>161</v>
      </c>
      <c r="L38" s="22">
        <v>7</v>
      </c>
      <c r="M38" s="46" t="s">
        <v>145</v>
      </c>
      <c r="N38" s="31" t="str" cm="1">
        <f t="array" aca="1" ref="N38" ca="1">IF(INDIRECT("M" &amp; ROW())="x", INDIRECT("B" &amp; ROW()) &amp; IF(INDIRECT("E" &amp; ROW())="x", " in 2", " in 3"), "")</f>
        <v>Karolina Muchova in 2</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2025-08-10T08:54:54Z</dcterms:modified>
</cp:coreProperties>
</file>