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8CB73F67-CB2D-4397-97EC-2A28A061161E}" xr6:coauthVersionLast="47" xr6:coauthVersionMax="47" xr10:uidLastSave="{00000000-0000-0000-0000-000000000000}"/>
  <bookViews>
    <workbookView xWindow="-216" yWindow="36" windowWidth="23304"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75" i="6" a="1"/>
  <c r="N40" i="6" a="1"/>
  <c r="N133" i="1" a="1"/>
  <c r="N68" i="6" a="1"/>
  <c r="N17" i="1" a="1"/>
  <c r="N33" i="1" a="1"/>
  <c r="N23" i="1" a="1"/>
  <c r="N129" i="6" a="1"/>
  <c r="N136" i="1" a="1"/>
  <c r="N15" i="1" a="1"/>
  <c r="N122" i="6" a="1"/>
  <c r="N120" i="1" a="1"/>
  <c r="N77" i="6" a="1"/>
  <c r="N139" i="6" a="1"/>
  <c r="N155" i="1" a="1"/>
  <c r="N100" i="6" a="1"/>
  <c r="N37" i="1" a="1"/>
  <c r="N143" i="6" a="1"/>
  <c r="N106" i="6" a="1"/>
  <c r="N39" i="6" a="1"/>
  <c r="N108" i="1" a="1"/>
  <c r="N53" i="6" a="1"/>
  <c r="N98" i="6" a="1"/>
  <c r="N104" i="1" a="1"/>
  <c r="N95" i="1" a="1"/>
  <c r="N16" i="1" a="1"/>
  <c r="N186" i="6" a="1"/>
  <c r="N195" i="6" a="1"/>
  <c r="N94" i="1" a="1"/>
  <c r="N121" i="1" a="1"/>
  <c r="N135" i="6" a="1"/>
  <c r="N193" i="6" a="1"/>
  <c r="N15" i="6" a="1"/>
  <c r="N127" i="6" a="1"/>
  <c r="N135" i="1" a="1"/>
  <c r="N174" i="6" a="1"/>
  <c r="N57" i="6" a="1"/>
  <c r="N13" i="1" a="1"/>
  <c r="N127" i="1" a="1"/>
  <c r="N93" i="6" a="1"/>
  <c r="N158" i="6" a="1"/>
  <c r="N109" i="1" a="1"/>
  <c r="N72" i="6" a="1"/>
  <c r="N71" i="6" a="1"/>
  <c r="N26" i="1" a="1"/>
  <c r="N106" i="1" a="1"/>
  <c r="N131" i="6" a="1"/>
  <c r="N35" i="1" a="1"/>
  <c r="N94" i="6" a="1"/>
  <c r="N38" i="1" a="1"/>
  <c r="N63" i="6" a="1"/>
  <c r="N151" i="6" a="1"/>
  <c r="N168" i="6" a="1"/>
  <c r="N20" i="1" a="1"/>
  <c r="N162" i="1" a="1"/>
  <c r="N201" i="6" a="1"/>
  <c r="N26" i="6" a="1"/>
  <c r="N112" i="6" a="1"/>
  <c r="N172" i="1" a="1"/>
  <c r="N166" i="6" a="1"/>
  <c r="N84" i="1" a="1"/>
  <c r="N104" i="6" a="1"/>
  <c r="N153" i="6" a="1"/>
  <c r="N151" i="1" a="1"/>
  <c r="N119" i="1" a="1"/>
  <c r="N207" i="6" a="1"/>
  <c r="N30" i="1" a="1"/>
  <c r="N162" i="6" a="1"/>
  <c r="N163" i="6" a="1"/>
  <c r="N42" i="6" a="1"/>
  <c r="N84" i="6" a="1"/>
  <c r="N134" i="6" a="1"/>
  <c r="N157" i="6" a="1"/>
  <c r="N176" i="1" a="1"/>
  <c r="N59" i="6" a="1"/>
  <c r="N87" i="1" a="1"/>
  <c r="N12" i="1" a="1"/>
  <c r="N124" i="1" a="1"/>
  <c r="N56" i="6" a="1"/>
  <c r="N28" i="6" a="1"/>
  <c r="N69" i="6" a="1"/>
  <c r="N107" i="6" a="1"/>
  <c r="N198" i="6" a="1"/>
  <c r="N85" i="1" a="1"/>
  <c r="N189" i="6" a="1"/>
  <c r="N150" i="1" a="1"/>
  <c r="N91" i="1" a="1"/>
  <c r="N88" i="6" a="1"/>
  <c r="N196" i="6" a="1"/>
  <c r="N67" i="1" a="1"/>
  <c r="N52" i="6" a="1"/>
  <c r="N96" i="6" a="1"/>
  <c r="N98" i="1" a="1"/>
  <c r="N88" i="1" a="1"/>
  <c r="N114" i="1" a="1"/>
  <c r="N79" i="6" a="1"/>
  <c r="N72" i="1" a="1"/>
  <c r="N137" i="6" a="1"/>
  <c r="N125" i="6" a="1"/>
  <c r="N188" i="6" a="1"/>
  <c r="N51" i="6" a="1"/>
  <c r="N52" i="1" a="1"/>
  <c r="N70" i="6" a="1"/>
  <c r="N143" i="1" a="1"/>
  <c r="N20" i="6" a="1"/>
  <c r="N47" i="6" a="1"/>
  <c r="N55" i="6" a="1"/>
  <c r="N28" i="1" a="1"/>
  <c r="N31" i="6" a="1"/>
  <c r="N116" i="6" a="1"/>
  <c r="N50" i="1" a="1"/>
  <c r="N113" i="6" a="1"/>
  <c r="N150" i="6" a="1"/>
  <c r="N42" i="1" a="1"/>
  <c r="N148" i="6" a="1"/>
  <c r="N9" i="1" a="1"/>
  <c r="N105" i="1" a="1"/>
  <c r="N141" i="1" a="1"/>
  <c r="N130" i="1" a="1"/>
  <c r="N75" i="1" a="1"/>
  <c r="N206" i="6" a="1"/>
  <c r="N76" i="6" a="1"/>
  <c r="N142" i="6" a="1"/>
  <c r="N96" i="1" a="1"/>
  <c r="N128" i="1" a="1"/>
  <c r="N17" i="6" a="1"/>
  <c r="N93" i="1" a="1"/>
  <c r="N139" i="1" a="1"/>
  <c r="N169" i="1" a="1"/>
  <c r="N146" i="6" a="1"/>
  <c r="N71" i="1" a="1"/>
  <c r="N121" i="6" a="1"/>
  <c r="N86" i="6" a="1"/>
  <c r="N145" i="1" a="1"/>
  <c r="N136" i="6" a="1"/>
  <c r="N181" i="1" a="1"/>
  <c r="N82" i="6" a="1"/>
  <c r="N41" i="1" a="1"/>
  <c r="N58" i="6" a="1"/>
  <c r="N116" i="1" a="1"/>
  <c r="N211" i="6" a="1"/>
  <c r="N102" i="6" a="1"/>
  <c r="N191" i="6" a="1"/>
  <c r="N140" i="1" a="1"/>
  <c r="N34" i="1" a="1"/>
  <c r="N12" i="6" a="1"/>
  <c r="N137" i="1" a="1"/>
  <c r="N14" i="1" a="1"/>
  <c r="N133" i="6" a="1"/>
  <c r="N154" i="1" a="1"/>
  <c r="N61" i="1" a="1"/>
  <c r="N194" i="6" a="1"/>
  <c r="N166" i="1" a="1"/>
  <c r="N74" i="6" a="1"/>
  <c r="N202" i="6" a="1"/>
  <c r="N180" i="1" a="1"/>
  <c r="N27" i="6" a="1"/>
  <c r="N165" i="6" a="1"/>
  <c r="N160" i="1" a="1"/>
  <c r="N107" i="1" a="1"/>
  <c r="N22" i="6" a="1"/>
  <c r="N146" i="1" a="1"/>
  <c r="N37" i="6" a="1"/>
  <c r="N77" i="1" a="1"/>
  <c r="N101" i="1" a="1"/>
  <c r="N46" i="1" a="1"/>
  <c r="N39" i="1" a="1"/>
  <c r="N120" i="6" a="1"/>
  <c r="N197" i="6" a="1"/>
  <c r="N142" i="1" a="1"/>
  <c r="N208" i="6" a="1"/>
  <c r="N108" i="6" a="1"/>
  <c r="N132" i="6" a="1"/>
  <c r="N59" i="1" a="1"/>
  <c r="N10" i="1" a="1"/>
  <c r="N49" i="1" a="1"/>
  <c r="N115" i="6" a="1"/>
  <c r="N90" i="6" a="1"/>
  <c r="N128" i="6" a="1"/>
  <c r="N80" i="1" a="1"/>
  <c r="N152" i="1" a="1"/>
  <c r="N10" i="6" a="1"/>
  <c r="N63" i="1" a="1"/>
  <c r="N35" i="6" a="1"/>
  <c r="N200" i="6" a="1"/>
  <c r="N138" i="1" a="1"/>
  <c r="N95" i="6" a="1"/>
  <c r="N161" i="6" a="1"/>
  <c r="N57" i="1" a="1"/>
  <c r="N36" i="6" a="1"/>
  <c r="N14" i="6" a="1"/>
  <c r="N154" i="6" a="1"/>
  <c r="N32" i="6" a="1"/>
  <c r="N177" i="1" a="1"/>
  <c r="N117" i="6" a="1"/>
  <c r="N27" i="1" a="1"/>
  <c r="N159" i="6" a="1"/>
  <c r="N119" i="6" a="1"/>
  <c r="N159" i="1" a="1"/>
  <c r="N179" i="6" a="1"/>
  <c r="N64" i="1" a="1"/>
  <c r="N169" i="6" a="1"/>
  <c r="N24" i="6" a="1"/>
  <c r="N45" i="1" a="1"/>
  <c r="N32" i="1" a="1"/>
  <c r="N7" i="1" a="1"/>
  <c r="N62" i="1" a="1"/>
  <c r="N190" i="6" a="1"/>
  <c r="N110" i="1" a="1"/>
  <c r="N85" i="6" a="1"/>
  <c r="N21" i="6" a="1"/>
  <c r="N113" i="1" a="1"/>
  <c r="N102" i="1" a="1"/>
  <c r="N110" i="6" a="1"/>
  <c r="N160" i="6" a="1"/>
  <c r="N25" i="1" a="1"/>
  <c r="N170" i="6" a="1"/>
  <c r="N165" i="1" a="1"/>
  <c r="N19" i="1" a="1"/>
  <c r="N140" i="6" a="1"/>
  <c r="N118" i="1" a="1"/>
  <c r="N182" i="6" a="1"/>
  <c r="N149" i="1" a="1"/>
  <c r="N167" i="6" a="1"/>
  <c r="N74" i="1" a="1"/>
  <c r="N60" i="6" a="1"/>
  <c r="N122" i="1" a="1"/>
  <c r="N18" i="6" a="1"/>
  <c r="N78" i="6" a="1"/>
  <c r="N125" i="1" a="1"/>
  <c r="N80" i="6" a="1"/>
  <c r="N56" i="1" a="1"/>
  <c r="N16" i="6" a="1"/>
  <c r="N30" i="6" a="1"/>
  <c r="N81" i="1" a="1"/>
  <c r="N174" i="1" a="1"/>
  <c r="N175" i="1" a="1"/>
  <c r="N70" i="1" a="1"/>
  <c r="N9" i="6" a="1"/>
  <c r="N210" i="6" a="1"/>
  <c r="N81" i="6" a="1"/>
  <c r="N53" i="1" a="1"/>
  <c r="N92" i="1" a="1"/>
  <c r="N199" i="6" a="1"/>
  <c r="N73" i="6" a="1"/>
  <c r="N58" i="1" a="1"/>
  <c r="N99" i="1" a="1"/>
  <c r="N78" i="1" a="1"/>
  <c r="N79" i="1" a="1"/>
  <c r="N213" i="6" a="1"/>
  <c r="N87" i="6" a="1"/>
  <c r="N43" i="6" a="1"/>
  <c r="N13" i="6" a="1"/>
  <c r="N204" i="6" a="1"/>
  <c r="N65" i="1" a="1"/>
  <c r="N181" i="6" a="1"/>
  <c r="N55" i="1" a="1"/>
  <c r="N83" i="6" a="1"/>
  <c r="N66" i="6" a="1"/>
  <c r="N178" i="6" a="1"/>
  <c r="N73" i="1" a="1"/>
  <c r="N171" i="1" a="1"/>
  <c r="N112" i="1" a="1"/>
  <c r="N131" i="1" a="1"/>
  <c r="N82" i="1" a="1"/>
  <c r="N152" i="6" a="1"/>
  <c r="N114" i="6" a="1"/>
  <c r="N61" i="6" a="1"/>
  <c r="N68" i="1" a="1"/>
  <c r="N50" i="6" a="1"/>
  <c r="N51" i="1" a="1"/>
  <c r="N18" i="1" a="1"/>
  <c r="N25" i="6" a="1"/>
  <c r="N89" i="1" a="1"/>
  <c r="N209" i="6" a="1"/>
  <c r="N65" i="6" a="1"/>
  <c r="N203" i="6" a="1"/>
  <c r="N44" i="1" a="1"/>
  <c r="N45" i="6" a="1"/>
  <c r="N123" i="1" a="1"/>
  <c r="N109" i="6" a="1"/>
  <c r="N7" i="6" a="1"/>
  <c r="N175" i="6" a="1"/>
  <c r="N33" i="6" a="1"/>
  <c r="N44" i="6" a="1"/>
  <c r="N83" i="1" a="1"/>
  <c r="N147" i="6" a="1"/>
  <c r="N173" i="1" a="1"/>
  <c r="N145" i="6" a="1"/>
  <c r="N123" i="6" a="1"/>
  <c r="N76" i="1" a="1"/>
  <c r="N144" i="6" a="1"/>
  <c r="N161" i="1" a="1"/>
  <c r="N11" i="6" a="1"/>
  <c r="N173" i="6" a="1"/>
  <c r="N126" i="6" a="1"/>
  <c r="N90" i="1" a="1"/>
  <c r="N126" i="1" a="1"/>
  <c r="N46" i="6" a="1"/>
  <c r="N167" i="1" a="1"/>
  <c r="N8" i="1" a="1"/>
  <c r="N148" i="1" a="1"/>
  <c r="N176" i="6" a="1"/>
  <c r="N177" i="6" a="1"/>
  <c r="N153" i="1" a="1"/>
  <c r="N214" i="6" a="1"/>
  <c r="N21" i="1" a="1"/>
  <c r="N34" i="6" a="1"/>
  <c r="N66" i="1" a="1"/>
  <c r="N147" i="1" a="1"/>
  <c r="N101" i="6" a="1"/>
  <c r="N67" i="6" a="1"/>
  <c r="N92" i="6" a="1"/>
  <c r="N149" i="6" a="1"/>
  <c r="N168" i="1" a="1"/>
  <c r="N130" i="6" a="1"/>
  <c r="N179" i="1" a="1"/>
  <c r="N134" i="1" a="1"/>
  <c r="N89" i="6" a="1"/>
  <c r="N48" i="1" a="1"/>
  <c r="N163" i="1" a="1"/>
  <c r="N91" i="6" a="1"/>
  <c r="N118" i="6" a="1"/>
  <c r="N38" i="6" a="1"/>
  <c r="N69" i="1" a="1"/>
  <c r="N205" i="6" a="1"/>
  <c r="N192" i="6" a="1"/>
  <c r="N29" i="1" a="1"/>
  <c r="N180" i="6" a="1"/>
  <c r="N8" i="6" a="1"/>
  <c r="N184" i="6" a="1"/>
  <c r="N170" i="1" a="1"/>
  <c r="N183" i="6" a="1"/>
  <c r="N129" i="1" a="1"/>
  <c r="N155" i="6" a="1"/>
  <c r="N187" i="6" a="1"/>
  <c r="N22" i="1" a="1"/>
  <c r="N100" i="1" a="1"/>
  <c r="N117" i="1" a="1"/>
  <c r="N31" i="1" a="1"/>
  <c r="N124" i="6" a="1"/>
  <c r="N185" i="6" a="1"/>
  <c r="N132" i="1" a="1"/>
  <c r="N172" i="6" a="1"/>
  <c r="N47" i="1" a="1"/>
  <c r="N138" i="6" a="1"/>
  <c r="N103" i="6" a="1"/>
  <c r="N36" i="1" a="1"/>
  <c r="N105" i="6" a="1"/>
  <c r="N157" i="1" a="1"/>
  <c r="N62" i="6" a="1"/>
  <c r="N171" i="6" a="1"/>
  <c r="N103" i="1" a="1"/>
  <c r="N43" i="1" a="1"/>
  <c r="N41" i="6" a="1"/>
  <c r="N97" i="1" a="1"/>
  <c r="N111" i="6" a="1"/>
  <c r="N144" i="1" a="1"/>
  <c r="N156" i="6" a="1"/>
  <c r="N115" i="1" a="1"/>
  <c r="N23" i="6" a="1"/>
  <c r="N11" i="1" a="1"/>
  <c r="N178" i="1" a="1"/>
  <c r="N64" i="6" a="1"/>
  <c r="N111" i="1" a="1"/>
  <c r="N49" i="6" a="1"/>
  <c r="N158" i="1" a="1"/>
  <c r="N164" i="6" a="1"/>
  <c r="N60" i="1" a="1"/>
  <c r="N97" i="6" a="1"/>
  <c r="N99" i="6" a="1"/>
  <c r="N156" i="1" a="1"/>
  <c r="N164" i="1" a="1"/>
  <c r="N141" i="6" a="1"/>
  <c r="N54" i="1" a="1"/>
  <c r="N212" i="6" a="1"/>
  <c r="N86" i="1" a="1"/>
  <c r="N29" i="6" a="1"/>
  <c r="N48" i="6" a="1"/>
  <c r="N54" i="6" a="1"/>
  <c r="N19" i="6" a="1"/>
  <c r="N24" i="1" a="1"/>
  <c r="N24" i="1" l="1"/>
  <c r="N19" i="6"/>
  <c r="N54" i="6"/>
  <c r="N48" i="6"/>
  <c r="N29" i="6"/>
  <c r="N86" i="1"/>
  <c r="N212" i="6"/>
  <c r="N54" i="1"/>
  <c r="N141" i="6"/>
  <c r="N164" i="1"/>
  <c r="N156" i="1"/>
  <c r="N99" i="6"/>
  <c r="N97" i="6"/>
  <c r="N60" i="1"/>
  <c r="N164" i="6"/>
  <c r="N158" i="1"/>
  <c r="N49" i="6"/>
  <c r="N111" i="1"/>
  <c r="N64" i="6"/>
  <c r="N178" i="1"/>
  <c r="N11" i="1"/>
  <c r="N23" i="6"/>
  <c r="N115" i="1"/>
  <c r="N156" i="6"/>
  <c r="N144" i="1"/>
  <c r="N111" i="6"/>
  <c r="N97" i="1"/>
  <c r="N41" i="6"/>
  <c r="N43" i="1"/>
  <c r="N103" i="1"/>
  <c r="N171" i="6"/>
  <c r="N62" i="6"/>
  <c r="N157" i="1"/>
  <c r="N105" i="6"/>
  <c r="N36" i="1"/>
  <c r="N103" i="6"/>
  <c r="N138" i="6"/>
  <c r="N47" i="1"/>
  <c r="N172" i="6"/>
  <c r="N132" i="1"/>
  <c r="N185" i="6"/>
  <c r="N124" i="6"/>
  <c r="N31" i="1"/>
  <c r="N117" i="1"/>
  <c r="N100" i="1"/>
  <c r="N22" i="1"/>
  <c r="N187" i="6"/>
  <c r="N155" i="6"/>
  <c r="N129" i="1"/>
  <c r="N183" i="6"/>
  <c r="N170" i="1"/>
  <c r="N184" i="6"/>
  <c r="N8" i="6"/>
  <c r="N180" i="6"/>
  <c r="N29" i="1"/>
  <c r="N192" i="6"/>
  <c r="N205" i="6"/>
  <c r="N69" i="1"/>
  <c r="N38" i="6"/>
  <c r="N118" i="6"/>
  <c r="N91" i="6"/>
  <c r="N163" i="1"/>
  <c r="N48" i="1"/>
  <c r="N89" i="6"/>
  <c r="N134" i="1"/>
  <c r="N179" i="1"/>
  <c r="N130" i="6"/>
  <c r="N168" i="1"/>
  <c r="N149" i="6"/>
  <c r="N92" i="6"/>
  <c r="N67" i="6"/>
  <c r="N101" i="6"/>
  <c r="N147" i="1"/>
  <c r="N66" i="1"/>
  <c r="N34" i="6"/>
  <c r="N21" i="1"/>
  <c r="N214" i="6"/>
  <c r="N153" i="1"/>
  <c r="N177" i="6"/>
  <c r="N176" i="6"/>
  <c r="N148" i="1"/>
  <c r="N8" i="1"/>
  <c r="O8" i="1" s="1"/>
  <c r="N167" i="1"/>
  <c r="N46" i="6"/>
  <c r="N126" i="1"/>
  <c r="N90" i="1"/>
  <c r="N126" i="6"/>
  <c r="N173" i="6"/>
  <c r="N11" i="6"/>
  <c r="N161" i="1"/>
  <c r="N144" i="6"/>
  <c r="N76" i="1"/>
  <c r="N123" i="6"/>
  <c r="N145" i="6"/>
  <c r="N173" i="1"/>
  <c r="N147" i="6"/>
  <c r="N83" i="1"/>
  <c r="N44" i="6"/>
  <c r="N33" i="6"/>
  <c r="N175" i="6"/>
  <c r="N7" i="6"/>
  <c r="N109" i="6"/>
  <c r="N123" i="1"/>
  <c r="N45" i="6"/>
  <c r="N44" i="1"/>
  <c r="N203" i="6"/>
  <c r="N65" i="6"/>
  <c r="N209" i="6"/>
  <c r="N89" i="1"/>
  <c r="N25" i="6"/>
  <c r="N18" i="1"/>
  <c r="N51" i="1"/>
  <c r="N50" i="6"/>
  <c r="N68" i="1"/>
  <c r="N61" i="6"/>
  <c r="N114" i="6"/>
  <c r="N152" i="6"/>
  <c r="N82" i="1"/>
  <c r="N131" i="1"/>
  <c r="N112" i="1"/>
  <c r="N171" i="1"/>
  <c r="N73" i="1"/>
  <c r="N178" i="6"/>
  <c r="N66" i="6"/>
  <c r="N83" i="6"/>
  <c r="N55" i="1"/>
  <c r="N181" i="6"/>
  <c r="N65" i="1"/>
  <c r="N204" i="6"/>
  <c r="N13" i="6"/>
  <c r="N43" i="6"/>
  <c r="N87" i="6"/>
  <c r="N213" i="6"/>
  <c r="N79" i="1"/>
  <c r="N78" i="1"/>
  <c r="N99" i="1"/>
  <c r="N58" i="1"/>
  <c r="N73" i="6"/>
  <c r="N199" i="6"/>
  <c r="N92" i="1"/>
  <c r="N53" i="1"/>
  <c r="N81" i="6"/>
  <c r="N210" i="6"/>
  <c r="N9" i="6"/>
  <c r="N70" i="1"/>
  <c r="N175" i="1"/>
  <c r="N174" i="1"/>
  <c r="N81" i="1"/>
  <c r="N30" i="6"/>
  <c r="N16" i="6"/>
  <c r="N56" i="1"/>
  <c r="N80" i="6"/>
  <c r="N125" i="1"/>
  <c r="N78" i="6"/>
  <c r="N18" i="6"/>
  <c r="N122" i="1"/>
  <c r="N60" i="6"/>
  <c r="N74" i="1"/>
  <c r="N167" i="6"/>
  <c r="N149" i="1"/>
  <c r="N182" i="6"/>
  <c r="N118" i="1"/>
  <c r="N140" i="6"/>
  <c r="N19" i="1"/>
  <c r="N165" i="1"/>
  <c r="N170" i="6"/>
  <c r="N25" i="1"/>
  <c r="N160" i="6"/>
  <c r="N110" i="6"/>
  <c r="N102" i="1"/>
  <c r="N113" i="1"/>
  <c r="N21" i="6"/>
  <c r="N85" i="6"/>
  <c r="N110" i="1"/>
  <c r="N190" i="6"/>
  <c r="N62" i="1"/>
  <c r="N7" i="1"/>
  <c r="O7" i="1" s="1"/>
  <c r="N32" i="1"/>
  <c r="N45" i="1"/>
  <c r="N24" i="6"/>
  <c r="N169" i="6"/>
  <c r="N64" i="1"/>
  <c r="N179" i="6"/>
  <c r="N159" i="1"/>
  <c r="N119" i="6"/>
  <c r="N159" i="6"/>
  <c r="N27" i="1"/>
  <c r="N117" i="6"/>
  <c r="N177" i="1"/>
  <c r="N32" i="6"/>
  <c r="N154" i="6"/>
  <c r="N14" i="6"/>
  <c r="N36" i="6"/>
  <c r="N57" i="1"/>
  <c r="N161" i="6"/>
  <c r="N95" i="6"/>
  <c r="N138" i="1"/>
  <c r="N200" i="6"/>
  <c r="N35" i="6"/>
  <c r="N63" i="1"/>
  <c r="N10" i="6"/>
  <c r="N152" i="1"/>
  <c r="N80" i="1"/>
  <c r="N128" i="6"/>
  <c r="N90" i="6"/>
  <c r="N115" i="6"/>
  <c r="N49" i="1"/>
  <c r="N10" i="1"/>
  <c r="N59" i="1"/>
  <c r="N132" i="6"/>
  <c r="N108" i="6"/>
  <c r="N208" i="6"/>
  <c r="N142" i="1"/>
  <c r="N197" i="6"/>
  <c r="N120" i="6"/>
  <c r="N39" i="1"/>
  <c r="N46" i="1"/>
  <c r="N101" i="1"/>
  <c r="N77" i="1"/>
  <c r="N37" i="6"/>
  <c r="N146" i="1"/>
  <c r="N22" i="6"/>
  <c r="N107" i="1"/>
  <c r="N160" i="1"/>
  <c r="N165" i="6"/>
  <c r="N27" i="6"/>
  <c r="N180" i="1"/>
  <c r="N202" i="6"/>
  <c r="N74" i="6"/>
  <c r="N166" i="1"/>
  <c r="N194" i="6"/>
  <c r="N61" i="1"/>
  <c r="N154" i="1"/>
  <c r="N133" i="6"/>
  <c r="N14" i="1"/>
  <c r="N137" i="1"/>
  <c r="N12" i="6"/>
  <c r="N34" i="1"/>
  <c r="N140" i="1"/>
  <c r="N191" i="6"/>
  <c r="N102" i="6"/>
  <c r="N211" i="6"/>
  <c r="N116" i="1"/>
  <c r="N58" i="6"/>
  <c r="N41" i="1"/>
  <c r="N82" i="6"/>
  <c r="N181" i="1"/>
  <c r="N136" i="6"/>
  <c r="N145" i="1"/>
  <c r="N86" i="6"/>
  <c r="N121" i="6"/>
  <c r="N71" i="1"/>
  <c r="N146" i="6"/>
  <c r="N169" i="1"/>
  <c r="N139" i="1"/>
  <c r="N93" i="1"/>
  <c r="N17" i="6"/>
  <c r="N128" i="1"/>
  <c r="N96" i="1"/>
  <c r="N142" i="6"/>
  <c r="N76" i="6"/>
  <c r="N206" i="6"/>
  <c r="N75" i="1"/>
  <c r="N130" i="1"/>
  <c r="N141" i="1"/>
  <c r="N105" i="1"/>
  <c r="N9" i="1"/>
  <c r="N148" i="6"/>
  <c r="N42" i="1"/>
  <c r="N150" i="6"/>
  <c r="N113" i="6"/>
  <c r="N50" i="1"/>
  <c r="N116" i="6"/>
  <c r="N31" i="6"/>
  <c r="N28" i="1"/>
  <c r="N55" i="6"/>
  <c r="N47" i="6"/>
  <c r="N20" i="6"/>
  <c r="N143" i="1"/>
  <c r="N70" i="6"/>
  <c r="N52" i="1"/>
  <c r="N51" i="6"/>
  <c r="N188" i="6"/>
  <c r="N125" i="6"/>
  <c r="N137" i="6"/>
  <c r="N72" i="1"/>
  <c r="N79" i="6"/>
  <c r="N114" i="1"/>
  <c r="N88" i="1"/>
  <c r="N98" i="1"/>
  <c r="N96" i="6"/>
  <c r="N52" i="6"/>
  <c r="N67" i="1"/>
  <c r="N196" i="6"/>
  <c r="N88" i="6"/>
  <c r="N91" i="1"/>
  <c r="N150" i="1"/>
  <c r="N189" i="6"/>
  <c r="N85" i="1"/>
  <c r="N198" i="6"/>
  <c r="N107" i="6"/>
  <c r="N69" i="6"/>
  <c r="N28" i="6"/>
  <c r="N56" i="6"/>
  <c r="N124" i="1"/>
  <c r="N12" i="1"/>
  <c r="N87" i="1"/>
  <c r="N59" i="6"/>
  <c r="N176" i="1"/>
  <c r="N157" i="6"/>
  <c r="N134" i="6"/>
  <c r="N84" i="6"/>
  <c r="N42" i="6"/>
  <c r="N163" i="6"/>
  <c r="N162" i="6"/>
  <c r="N30" i="1"/>
  <c r="N207" i="6"/>
  <c r="N119" i="1"/>
  <c r="N151" i="1"/>
  <c r="N153" i="6"/>
  <c r="N104" i="6"/>
  <c r="N84" i="1"/>
  <c r="N166" i="6"/>
  <c r="N172" i="1"/>
  <c r="N112" i="6"/>
  <c r="N26" i="6"/>
  <c r="N201" i="6"/>
  <c r="N162" i="1"/>
  <c r="N20" i="1"/>
  <c r="N168" i="6"/>
  <c r="N151" i="6"/>
  <c r="N63" i="6"/>
  <c r="N38" i="1"/>
  <c r="N94" i="6"/>
  <c r="N35" i="1"/>
  <c r="N131" i="6"/>
  <c r="N106" i="1"/>
  <c r="N26" i="1"/>
  <c r="N71" i="6"/>
  <c r="N72" i="6"/>
  <c r="N109" i="1"/>
  <c r="N158" i="6"/>
  <c r="N93" i="6"/>
  <c r="N127" i="1"/>
  <c r="N13" i="1"/>
  <c r="N57" i="6"/>
  <c r="N174" i="6"/>
  <c r="N135" i="1"/>
  <c r="N127" i="6"/>
  <c r="N15" i="6"/>
  <c r="N193" i="6"/>
  <c r="N135" i="6"/>
  <c r="N121" i="1"/>
  <c r="N94" i="1"/>
  <c r="N195" i="6"/>
  <c r="N186" i="6"/>
  <c r="N16" i="1"/>
  <c r="N95" i="1"/>
  <c r="N104" i="1"/>
  <c r="N98" i="6"/>
  <c r="N53" i="6"/>
  <c r="N108" i="1"/>
  <c r="N39" i="6"/>
  <c r="N106" i="6"/>
  <c r="N143" i="6"/>
  <c r="N37" i="1"/>
  <c r="N100" i="6"/>
  <c r="N155" i="1"/>
  <c r="N139" i="6"/>
  <c r="N77" i="6"/>
  <c r="N120" i="1"/>
  <c r="N122" i="6"/>
  <c r="N15" i="1"/>
  <c r="N136" i="1"/>
  <c r="N129" i="6"/>
  <c r="N23" i="1"/>
  <c r="N33" i="1"/>
  <c r="N17" i="1"/>
  <c r="N68" i="6"/>
  <c r="N133" i="1"/>
  <c r="N40" i="6"/>
  <c r="N75"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<sst xmlns="http://schemas.openxmlformats.org/spreadsheetml/2006/main" count="185" uniqueCount="119">
  <si>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</si>
  <si>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</si>
  <si>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</si>
  <si>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</si>
  <si>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</si>
  <si>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</si>
  <si>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</si>
  <si>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</si>
  <si>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</si>
  <si>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</si>
  <si>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</si>
  <si>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</si>
  <si>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</si>
  <si>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</si>
  <si>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</si>
  <si>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</si>
  <si>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</si>
  <si>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</si>
  <si>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</si>
  <si>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</si>
  <si>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</si>
  <si>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</si>
  <si>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</si>
  <si>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</si>
  <si>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</si>
  <si>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</si>
  <si>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</si>
  <si>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</si>
  <si>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</si>
  <si>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</si>
  <si>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</si>
  <si>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</si>
  <si>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</si>
  <si>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</si>
  <si>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</si>
  <si>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</si>
  <si>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</si>
  <si>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</si>
  <si>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</si>
  <si>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</si>
  <si>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</si>
  <si>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</si>
  <si>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</si>
  <si>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</si>
  <si>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</si>
  <si>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</si>
  <si>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</si>
  <si>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</si>
  <si>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</si>
  <si>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</si>
  <si>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</si>
  <si>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</si>
  <si>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</si>
  <si>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</si>
  <si>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Ben Shelton</t>
  </si>
  <si>
    <t>USA</t>
  </si>
  <si>
    <t>Roberto Bautista Agut</t>
  </si>
  <si>
    <t>ESP</t>
  </si>
  <si>
    <t>Jiri Lehecka</t>
  </si>
  <si>
    <t>CZE</t>
  </si>
  <si>
    <t>Adam Walton</t>
  </si>
  <si>
    <t>AUS</t>
  </si>
  <si>
    <t>Karen Khachanov</t>
  </si>
  <si>
    <t>RUS</t>
  </si>
  <si>
    <t>Jenson Brooksby</t>
  </si>
  <si>
    <t>N/A</t>
  </si>
  <si>
    <t>Brandon Nakashima</t>
  </si>
  <si>
    <t>Alexander Zverev</t>
  </si>
  <si>
    <t>GER</t>
  </si>
  <si>
    <t>Reilly Opelka</t>
  </si>
  <si>
    <t>Francisco Comesana</t>
  </si>
  <si>
    <t>ARG</t>
  </si>
  <si>
    <t>Alexei Popyrin</t>
  </si>
  <si>
    <t>Andrey Rublev</t>
  </si>
  <si>
    <t>Jakub Mensik</t>
  </si>
  <si>
    <t>Luca Nardi</t>
  </si>
  <si>
    <t>ITA</t>
  </si>
  <si>
    <t>Hamad Medjedovic</t>
  </si>
  <si>
    <t>SRB</t>
  </si>
  <si>
    <t>Carlos Alcaraz</t>
  </si>
  <si>
    <t xml:space="preserve">Cincinnati Open - Cincinnati, Masters, USA, Hard, 04/08/2025, $5.152M, WTA 1000                                                                                                                                                                                                                                                       </t>
  </si>
  <si>
    <t>Ella Seidel</t>
  </si>
  <si>
    <t>Mccartney Kessler</t>
  </si>
  <si>
    <t>Varvara Gracheva</t>
  </si>
  <si>
    <t>FRA</t>
  </si>
  <si>
    <t>Karolina Muchova</t>
  </si>
  <si>
    <t>Clara Tauson</t>
  </si>
  <si>
    <t>DEN</t>
  </si>
  <si>
    <t>Veronika Kudermetova</t>
  </si>
  <si>
    <t>Magda Linette</t>
  </si>
  <si>
    <t>POL</t>
  </si>
  <si>
    <t>Jessica Pegula</t>
  </si>
  <si>
    <t>Jasmine Paolini</t>
  </si>
  <si>
    <t>Ashlyn Krueger</t>
  </si>
  <si>
    <t>Iva Jovic</t>
  </si>
  <si>
    <t>Barbora Krejcikova</t>
  </si>
  <si>
    <t>Lucia Bronzetti</t>
  </si>
  <si>
    <t>Jelena Ostapenko</t>
  </si>
  <si>
    <t>LAT</t>
  </si>
  <si>
    <t>Dayana Yastremska</t>
  </si>
  <si>
    <t>UKR</t>
  </si>
  <si>
    <t>Cori Gauff</t>
  </si>
  <si>
    <t>x</t>
  </si>
  <si>
    <r>
      <t xml:space="preserve">1st meeting. 12 month hard win %'s favour Comesana. Opelka leads in 2025. 
Opelka lost in the 1st round last season. 2 tight sets win over Dellien in the 1st round. 2 sets win over De Minaur as huge underdog in the 2nd round. 3rd round in Toronto.  3rd Round in Miami 2025, Final in Brisbane 2025. 2nd round of the Aus Open. 
Comesana had a 2 sets win over Munar in the 1st round as huge underdog. in the 2nd round, Darderi retired in set 2.  He reached the 2nd round in Toronto. CH title in Nov. 3rd Round at the US Open 2024.
12 month and 2025 stats are stronger for Opeka on serve.
</t>
    </r>
    <r>
      <rPr>
        <b/>
        <sz val="12"/>
        <color theme="1"/>
        <rFont val="Calibri"/>
        <family val="2"/>
        <scheme val="minor"/>
      </rPr>
      <t>Back Opelka around 1.90 to 2.20 and remove liability at 1.60.</t>
    </r>
  </si>
  <si>
    <r>
      <t xml:space="preserve">Popyrin 2-1. Most recent Aug 2024, hard, Popyrin in 2. he won on clay in Apr 2024, 2 sets. Rublev won indoors in 2023, 2 sets. Hard win %'s favour Rublev. 
Popyrin lost in the 1st round last year. 2 sets win over Landaluce in the 2nd round. Quarter finals in Toronto 2025, 4th Round at the US Open 2024, Title in Montreal 2024.
Rublev reached the Quarter final last season. 2 sets win over Tien in the 2nd round. Quarter finals in Toronto 2025, Semi finals in Los Cabos 2025, Title in Doha 2025, Quarter finals in Beijing 2024, 4th Round at the US Open 2024.
12 month and 2025 stats are close on serve but favour Popyrin. Rublev leads on return. Fair chance of 3 sets.
</t>
    </r>
    <r>
      <rPr>
        <b/>
        <sz val="12"/>
        <color theme="1"/>
        <rFont val="Calibri"/>
        <family val="2"/>
        <scheme val="minor"/>
      </rPr>
      <t xml:space="preserve">Back Rublev around 2.00 to 2.20 and remove liability at 1.60. </t>
    </r>
  </si>
  <si>
    <r>
      <t xml:space="preserve">1st meeting. Hard win %'s are even. 
Medjedovic had an easy win over Kovacevic in the 1st round. 2 tight sets win over Griekspoor in the 2nd round as slight underdog. He reached the 2nd round in Doha. CH final in Sep. 
Alcaraz lost in the 2nd round last season. He needed 3 sets against Dzumhur in the 2nd round. Semi finals in Indian Wells 2025, Quarter finals in Doha 2025, Quarter finals at the Australian Open 2025, Quarter finals in Shanghai 2024, Title in Beijing 2024.
12 month ATP stats favour Alcaraz on serve. 2025 stats are a little better for Medjedovic on serve. 
</t>
    </r>
    <r>
      <rPr>
        <b/>
        <sz val="12"/>
        <color theme="1"/>
        <rFont val="Calibri"/>
        <family val="2"/>
        <scheme val="minor"/>
      </rPr>
      <t>Lay Alcaraz and remove liability at 1.25. Back Alcaraz if he loses set 1.</t>
    </r>
  </si>
  <si>
    <r>
      <t xml:space="preserve">Mensik 1-0 (March 2024, hard, 2 sets). Hard win %'s are better for Mensik.
Mensik lost in the qual round last year. 2 sets win over Quinn in the 2nd round. Title in Miami 2025, 3rd Round at the Australian Open 2025, Quarter finals in Auckland 2025, Quarter finals in Brisbane 2025, Quarter finals in Shanghai 2024, 3rd Round at the US Open 2024.
Nardi lost in the qual rounds. 2 sets win over Tirante as underdog in the 1st round. 3 sets win over Shapovalov as huge underdog in the 2nd round. Quarter finals in Dubai 2025. 2nd rounds in Doha and Auckland. 
12 month stats favour Mensik. 2025 stats favour him on serve. 
</t>
    </r>
    <r>
      <rPr>
        <b/>
        <sz val="12"/>
        <color theme="1"/>
        <rFont val="Calibri"/>
        <family val="2"/>
        <scheme val="minor"/>
      </rPr>
      <t>Back Mensik around 1.70 to 1.85 and remove liability at 1.35.</t>
    </r>
  </si>
  <si>
    <r>
      <t xml:space="preserve">Brooksby 1-0 (march 2022, hard, 2 sets). Hard win %'s are better for Khachanov. 
Khachanov reached the 2nd round last year. 2 close sets win over Royer in the 2nd round. Final in Toronto 2025, 3rd Round at the Australian Open 2025, Quarter finals in Beijing 2024.
Brooksby had a 3 sets win over Muller in the 1st round as slight favourite. 2 sets win over Cazaux in the 2nd round. He reached the 3rd Round in Indian Wells 2025.
12 month and 2025 stats are stronger for Khachanov. Sets will be tight.
</t>
    </r>
    <r>
      <rPr>
        <b/>
        <sz val="12"/>
        <color theme="1"/>
        <rFont val="Calibri"/>
        <family val="2"/>
        <scheme val="minor"/>
      </rPr>
      <t>Back Khachanov around 2.00 to 2.20 and remove liability at 1.60.</t>
    </r>
  </si>
  <si>
    <r>
      <t xml:space="preserve">Lehecka 1-0 (Jan 2024, hard, 2 sets). 12 month hard win %'s favour Lehecka. They are even in 2025. 
Lehecka reached the 3rd round last year. He needed 3 sets against Boyer as 1.16 favourite in the 2nd round. 4th Round in Toronto 2025, Semi finals in Doha 2025, 4th Round at the Australian Open 2025, Title in Brisbane 2025, Quarter finals in Beijing 2024, 3rd Round at the US Open 2024.
Walton had a 3 sets win as slight favourite in the 1st round. 3 sets win over Medvedev in the 2nd round. He reached the 2nd round in Toronto. Semi finals in Los Cabos 2025, 4th Round in Miami 2025.
12 month and 2025 stats favour Lehecka on serve. 
</t>
    </r>
    <r>
      <rPr>
        <b/>
        <sz val="12"/>
        <color theme="1"/>
        <rFont val="Calibri"/>
        <family val="2"/>
        <scheme val="minor"/>
      </rPr>
      <t>Lay Lehecka around 1.15 and remove liability at 1.30. Back Lehecka around 1.70 to 1.85 and remove liability at 1.40.</t>
    </r>
  </si>
  <si>
    <r>
      <t xml:space="preserve">Zverev 4-0. Most recent June 2025, grass, 2 sets. He won on hard in Sep 2024.  Hard win %'s favour Zverev.
Nakashima reached the 3rd round last year. 3rd set tie break win over Blockx in the 2nd round. Quarter finals in Washington 2025, 4th Round in Miami 2025, 4th Round in Indian Wells 2025, Semi finals in Acapulco 2025, Quarter finals in Delray Beach 2025, Semi finals in Hangzhou 2024, 4th Round at the US Open 2024.
Zverev reached the Semi final last season. Easy win over Basavareddy in the 2nd round. Semi finals in Toronto 2025, 4th Round in Miami 2025, Final at the Australian Open 2025, 4th Round in Shanghai 2024, Quarter finals at the US Open 2024.
12 month and 2025 stats are stronger for Zverev. 
</t>
    </r>
    <r>
      <rPr>
        <b/>
        <sz val="12"/>
        <color theme="1"/>
        <rFont val="Calibri"/>
        <family val="2"/>
        <scheme val="minor"/>
      </rPr>
      <t>Back Zverev around 1.85 to 1.95 and remove liability at 1.45.</t>
    </r>
  </si>
  <si>
    <r>
      <t xml:space="preserve">Shelton 2-0. Most recent Aug 2024, straight sets. He won on hard in Jan 2024, Hard win %'s favour Shelton.
Shelton reached the Quarter finals last year. His opponent in the 2nd round retired. Title in Toronto 2025, Semi finals in Washington 2025, Quarter finals in Indian Wells 2025, Semi finals at the Australian Open 2025, 4th Round in Shanghai 2024, Quarter finals in Tokyo 2024, 3rd Round at the US Open 2024.
Bautista Agut lost in the qual rounds last season. 2 tie breaks win in the 1st round. 2 sets win over Norrie in the 2nd round as underdog. 2nd rounds in Dubai, Beijing and the US Open. 
12 month and 2025 stats favour Shelton on serve. Shelton has the better ROI. 
</t>
    </r>
    <r>
      <rPr>
        <b/>
        <sz val="12"/>
        <color theme="1"/>
        <rFont val="Calibri"/>
        <family val="2"/>
        <scheme val="minor"/>
      </rPr>
      <t>Lay Shelton around 1.15 and remove liability at 1.30. Back Shelton around 1.75 to 1.85 and remove liability at 1.40.</t>
    </r>
  </si>
  <si>
    <r>
      <t xml:space="preserve">1st meeting. Hard win %'s are better for Jovic.
Jovic lost in the qual rounds. She beat Sierra in 2 sets in the 1st round. Surprisingly easy win over Noskova in the 2nd round. 2nd round in Indian Wells. 2nd round of the Aus Open. ITF semis in March and Feb.
Krejcikova had a 3 sets win over Parks in the 1st round. 3 sets win over Svitolina as huge underdog in the 2nd round. She reached the 2nd round of the US Open. 
12 month and 2025 stats favour Jovic. Krejcikova missed a lot of the last 12 months through injury. She has started to find some decent form.
</t>
    </r>
    <r>
      <rPr>
        <b/>
        <sz val="12"/>
        <color theme="1"/>
        <rFont val="Calibri"/>
        <family val="2"/>
        <scheme val="minor"/>
      </rPr>
      <t>Back Krejcikova around 2.20 to 2.30 and remove liability at 1.70.</t>
    </r>
  </si>
  <si>
    <r>
      <t xml:space="preserve">1st meeting. Hard win %'s are better for Kessler. 
Seidel has come through the qual rounds. 3 sets win over Polina Kudermetova in the 1st round. 3 sets win over Navarro in the 2nd round as huge underdog. CH q final in July. 
Kessler had a 2 sets win over McNally in the 2nd round. She reached the 4th Round in Montreal 2025, 3rd Round in Miami 2025, Final in Austin 2025, 3rd Round in Dubai 2025, Title in Hobart 2025, Title in Cleveland 2024.
12 month WTA stats favour Kessler overall. 
</t>
    </r>
    <r>
      <rPr>
        <b/>
        <sz val="12"/>
        <color theme="1"/>
        <rFont val="Calibri"/>
        <family val="2"/>
        <scheme val="minor"/>
      </rPr>
      <t>Back Kessler around 1.80 to 1.95 and remove liability at 1.40.</t>
    </r>
  </si>
  <si>
    <r>
      <t xml:space="preserve">1st meeting. Hard win %'s are better for Paolini. 
Paolini reached the 3rd round last year. 2 tie breaks win over Sakkari in the 2nd round. Semi finals in Miami 2025, 4th Round in Indian Wells 2025, 3rd Round at the Australian Open 2025, Quarter finals in Wuhan 2024, 4th Round at the US Open 2024.
Krueger reached the 2nd round as qualifier last season. 3 sets win over Sevastova in the 2nd round. 4th Round in Miami 2025, Final in Abu Dhabi 2025, Quarter finals in Adelaide 2025, Quarter finals in Brisbane 2025, 3rd Round in Beijing 2024, 3rd Round at the US Open 2024.
12 month and 2025 stats favour Paolini overall. Her recent form had dipped but she played well in the last round. 
</t>
    </r>
    <r>
      <rPr>
        <b/>
        <sz val="12"/>
        <color theme="1"/>
        <rFont val="Calibri"/>
        <family val="2"/>
        <scheme val="minor"/>
      </rPr>
      <t xml:space="preserve">Back Paolini around 1.90 to 2.10 and remove liability at 1.55. </t>
    </r>
  </si>
  <si>
    <r>
      <t xml:space="preserve">1st meeting. Hard win %'s are better for Muchova. 
Gracheva reached the 2nd round as qualifier last season. This year, she has come through the qual rounds. 3 sets win over Volynets in the 1st round. 3 sets win over Kenin as underdog in the 2nd round. 2nd rounds in Indian Wells and Austin. 2nd round of the Aus Open. CH semi in Oct. 
Muchova reached the 2nd round last season. 2 tie breaks win over Garcia in the 2nd round. 4th Round in Montreal 2025, 4th Round in Indian Wells 2025, Semi finals in Dubai 2025, Semi finals in Ningbo 2024, Final in Beijing 2024, Semi finals at the US Open 2024.
12 month and 2025 stats are better for Muchova.
</t>
    </r>
    <r>
      <rPr>
        <b/>
        <sz val="12"/>
        <color theme="1"/>
        <rFont val="Calibri"/>
        <family val="2"/>
        <scheme val="minor"/>
      </rPr>
      <t xml:space="preserve">Back Muchova around 1.80 to 1.95 and remove liability at 1.40. </t>
    </r>
  </si>
  <si>
    <r>
      <t xml:space="preserve">Gauff 3-1. Most recent July 2025, grass, Yastremska in 2. Gauff's wins were all on clay. Hard win %'s are better for Gauff. 
Yastremska lost in the 1st round last year. 3 sets win over Tomova in the 2nd round. 4th Round in Montreal 2025, 3rd Round in Indian Wells 2025, 3rd Round in Dubai 2025, 3rd Round at the Australian Open 2025, Quarter finals in Hobart 2025.
Gauff lost in the 2nd round last season. Easy win over Wang in the 2nd round. 4th Round in Montreal 2025, 4th Round in Miami 2025, 4th Round in Indian Wells 2025, Quarter finals at the Australian Open 2025, Semi finals in Wuhan 2024, Title in Beijing 2024, 4th Round at the US Open 2024.
12 month and 2025 stats favour Gauff. She lost in the 1st round last year but won the title in 2023 so this isn't a tournament that she isn't interested in.
</t>
    </r>
    <r>
      <rPr>
        <b/>
        <sz val="12"/>
        <color theme="1"/>
        <rFont val="Calibri"/>
        <family val="2"/>
        <scheme val="minor"/>
      </rPr>
      <t xml:space="preserve">Back Gauff around 1.80 to 1.90 and remove liability at 1.40. </t>
    </r>
  </si>
  <si>
    <r>
      <t xml:space="preserve">Ostapenko 1-0 (May 2022, clay, 2 sets). Hard win %'s are better for Bronzetti. 
Bronzetti lost in the 1st round as lucky loser last season. 3rd set tie break win over Zhu in the 1st round as underdog. 3 sets win over Kasatkina as huge underdog in the 2nd round. 3rd Round in Indian Wells 2025, Semi finals in Guangzhou 2024, Semi finals in Monastir 2024.
Ostapenko lost in the 2nd round last season. Walkover in the 2nd round. Final in Doha 2025. 
12 month WTA stats are a little better for Bronzetti on serve. 2025 stats are a little better for Ostapenko overall. 
</t>
    </r>
    <r>
      <rPr>
        <sz val="12"/>
        <color rgb="FFFF0000"/>
        <rFont val="Calibri"/>
        <family val="2"/>
        <scheme val="minor"/>
      </rPr>
      <t>Be careful with stake size.</t>
    </r>
    <r>
      <rPr>
        <sz val="12"/>
        <color theme="1"/>
        <rFont val="Calibri"/>
        <family val="2"/>
        <scheme val="minor"/>
      </rPr>
      <t xml:space="preserve"> 
</t>
    </r>
    <r>
      <rPr>
        <b/>
        <sz val="12"/>
        <color theme="1"/>
        <rFont val="Calibri"/>
        <family val="2"/>
        <scheme val="minor"/>
      </rPr>
      <t>Lay Ostapenko around 1.25 and remove liability at 1.50. Back Ostapenko around 2.00 and remove liability at 1.60.</t>
    </r>
  </si>
  <si>
    <r>
      <t xml:space="preserve">Pegula 3-0. Most recent March 2025, hard, 2 sets. She won on clay in April 2024, 2 sets. She won on hard in March 2023, 2 sets. Hard win %'s are better for Pegula. 
Linette reached the 2nd round last year. 2 sets win over Sramkova in the 2nd round. Quarter finals in Miami 2025, 3rd Round in Doha 2025, Quarter finals in Abu Dhabi 2025, Quarter finals in Wuhan 2024, 4th Round in Beijing 2024.
Pegula reached the final last season. 2 sets win over Birrell in the 2nd round. Final in Miami 2025, 4th Round in Indian Wells 2025, Title in Austin 2025, Quarter finals in Doha 2025, 3rd Round at the Australian Open 2025, Final in Adelaide 2025, 4th Round in Beijing 2024, Final at the US Open 2024.
12 month and 2025 stats are stronger for Pegula. 
</t>
    </r>
    <r>
      <rPr>
        <b/>
        <sz val="12"/>
        <color theme="1"/>
        <rFont val="Calibri"/>
        <family val="2"/>
        <scheme val="minor"/>
      </rPr>
      <t xml:space="preserve">Back Pegula around 1.70 to 1.85 and remove liability at 1.35. </t>
    </r>
  </si>
  <si>
    <r>
      <t xml:space="preserve">1st meeting. Hard win %'s are better for Tauson. 
Tauson lost in the qual rounds last year. 3 sets win over Tomljanovic in the 2nd round. Semi finals in Montreal 2025, Final in Dubai 2025, 3rd Round at the Australian Open 2025, Title in Auckland 2025, Quarter finals in Osaka 2024.
Kudermetova had an easy win over Lamens in the 1st round. 2 tight sets win over Bencic as underdog. She reached the 3rd round in Montreal. 2nd rounds in Miami and Dubai.4th Round at the Australian Open 2025, Quarter finals in Hobart 2025, Semi finals in Seoul 2024.
12 month and 2025 stats favour Tauson on serve. She has the better ROI on hard. Kudermetova's recent form has improved. Good chance of 3 sets.
</t>
    </r>
    <r>
      <rPr>
        <b/>
        <sz val="12"/>
        <color theme="1"/>
        <rFont val="Calibri"/>
        <family val="2"/>
        <scheme val="minor"/>
      </rPr>
      <t>Back Tauson around 2.20 to 2.30 and remove liability at 1.70.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</si>
</sst>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7EE0D3E6-4065-4D3E-959F-28E3CD254DB0}"/>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4" t="s">
        <v>69</v>
      </c>
      <c r="C7" s="33" t="s">
        <v>55</v>
      </c>
      <c r="D7" s="35">
        <v>0.501</v>
      </c>
      <c r="E7" s="36" t="s">
        <v>102</v>
      </c>
      <c r="F7" s="33">
        <v>73</v>
      </c>
      <c r="G7" s="33">
        <v>83</v>
      </c>
      <c r="H7" s="33">
        <v>1.4850000143051147</v>
      </c>
      <c r="I7" s="24">
        <v>1.55</v>
      </c>
      <c r="J7" s="24">
        <v>1.55</v>
      </c>
      <c r="K7" s="43">
        <v>0.66666666666666663</v>
      </c>
      <c r="L7" s="22"/>
      <c r="M7" s="46" t="s">
        <v>102</v>
      </c>
      <c r="N7" s="31" t="str" cm="1">
        <f t="array" aca="1" ref="N7" ca="1">IF(INDIRECT("M" &amp; ROW())="x", INDIRECT("B" &amp; ROW()) &amp; IF(INDIRECT("E" &amp; ROW())="x", " in 2", " in 3"), "")</f>
        <v>Reilly Opelka in 2</v>
      </c>
      <c r="O7" s="22" t="str">
        <f ca="1">IF(N7="x", C7 &amp; IF(F7="x", " in 2", " in 3"), "")</f>
        <v/>
      </c>
    </row>
    <row r="8" spans="1:15" ht="218.4" x14ac:dyDescent="0.3">
      <c r="A8" s="37"/>
      <c r="B8" s="42" t="s">
        <v>70</v>
      </c>
      <c r="C8" s="37" t="s">
        <v>71</v>
      </c>
      <c r="D8" s="38">
        <v>0.499</v>
      </c>
      <c r="E8" s="39"/>
      <c r="F8" s="37">
        <v>71</v>
      </c>
      <c r="G8" s="37">
        <v>130</v>
      </c>
      <c r="H8" s="37">
        <v>2.809999942779541</v>
      </c>
      <c r="I8" s="24"/>
      <c r="J8" s="24"/>
      <c r="K8" s="47" t="s">
        <v>103</v>
      </c>
      <c r="L8" s="22">
        <v>7.5</v>
      </c>
      <c r="M8" s="28"/>
      <c r="N8" s="31" t="str" cm="1">
        <f t="array" aca="1" ref="N8" ca="1">IF(INDIRECT("M" &amp; ROW())="x", INDIRECT("B" &amp; ROW()) &amp; IF(INDIRECT("E" &amp; ROW())="x", " in 2", " in 3"), "")</f>
        <v/>
      </c>
      <c r="O8" s="22" t="str">
        <f ca="1">IF(N8="x", C8 &amp; IF(F8="x", " in 2", " in 3"), "")</f>
        <v/>
      </c>
    </row>
    <row r="9" spans="1:15" x14ac:dyDescent="0.3">
      <c r="A9" s="33">
        <v>2</v>
      </c>
      <c r="B9" s="40" t="s">
        <v>72</v>
      </c>
      <c r="C9" s="33" t="s">
        <v>61</v>
      </c>
      <c r="D9" s="35">
        <v>0.46889999999999998</v>
      </c>
      <c r="E9" s="36" t="s">
        <v>102</v>
      </c>
      <c r="F9" s="33">
        <v>19</v>
      </c>
      <c r="G9" s="33">
        <v>15</v>
      </c>
      <c r="H9" s="33">
        <v>2.6700000762939453</v>
      </c>
      <c r="I9" s="24"/>
      <c r="J9" s="24"/>
      <c r="K9" s="13"/>
      <c r="L9" s="22"/>
      <c r="M9" s="28"/>
      <c r="N9" s="31" t="str" cm="1">
        <f t="array" aca="1" ref="N9" ca="1">IF(INDIRECT("M" &amp; ROW())="x", INDIRECT("B" &amp; ROW()) &amp; IF(INDIRECT("E" &amp; ROW())="x", " in 2", " in 3"), "")</f>
        <v/>
      </c>
    </row>
    <row r="10" spans="1:15" ht="249.6" x14ac:dyDescent="0.3">
      <c r="A10" s="37"/>
      <c r="B10" s="45" t="s">
        <v>73</v>
      </c>
      <c r="C10" s="37" t="s">
        <v>63</v>
      </c>
      <c r="D10" s="38">
        <v>0.53110000000000002</v>
      </c>
      <c r="E10" s="39"/>
      <c r="F10" s="37">
        <v>11</v>
      </c>
      <c r="G10" s="37">
        <v>9</v>
      </c>
      <c r="H10" s="37">
        <v>1.5260000228881836</v>
      </c>
      <c r="I10" s="24">
        <v>1.56</v>
      </c>
      <c r="J10" s="24">
        <v>1.6</v>
      </c>
      <c r="K10" s="47" t="s">
        <v>104</v>
      </c>
      <c r="L10" s="22">
        <v>7</v>
      </c>
      <c r="M10" s="46" t="s">
        <v>102</v>
      </c>
      <c r="N10" s="31" t="str" cm="1">
        <f t="array" aca="1" ref="N10" ca="1">IF(INDIRECT("M" &amp; ROW())="x", INDIRECT("B" &amp; ROW()) &amp; IF(INDIRECT("E" &amp; ROW())="x", " in 2", " in 3"), "")</f>
        <v>Andrey Rublev in 3</v>
      </c>
    </row>
    <row r="11" spans="1:15" x14ac:dyDescent="0.3">
      <c r="A11" s="33">
        <v>3</v>
      </c>
      <c r="B11" s="40" t="s">
        <v>77</v>
      </c>
      <c r="C11" s="33" t="s">
        <v>78</v>
      </c>
      <c r="D11" s="35">
        <v>0.31840000000000002</v>
      </c>
      <c r="E11" s="36"/>
      <c r="F11" s="33">
        <v>72</v>
      </c>
      <c r="G11" s="33">
        <v>220</v>
      </c>
      <c r="H11" s="33">
        <v>7.2399997711181641</v>
      </c>
      <c r="I11" s="24"/>
      <c r="J11" s="24"/>
      <c r="K11" s="13"/>
      <c r="L11" s="22"/>
      <c r="M11" s="22"/>
      <c r="N11" s="31" t="str" cm="1">
        <f t="array" aca="1" ref="N11" ca="1">IF(INDIRECT("M" &amp; ROW())="x", INDIRECT("B" &amp; ROW()) &amp; IF(INDIRECT("E" &amp; ROW())="x", " in 2", " in 3"), "")</f>
        <v/>
      </c>
    </row>
    <row r="12" spans="1:15" ht="218.4" x14ac:dyDescent="0.3">
      <c r="A12" s="37"/>
      <c r="B12" s="45" t="s">
        <v>79</v>
      </c>
      <c r="C12" s="37" t="s">
        <v>57</v>
      </c>
      <c r="D12" s="38">
        <v>0.68159999999999998</v>
      </c>
      <c r="E12" s="39" t="s">
        <v>102</v>
      </c>
      <c r="F12" s="37">
        <v>2</v>
      </c>
      <c r="G12" s="37">
        <v>3</v>
      </c>
      <c r="H12" s="37">
        <v>1.125</v>
      </c>
      <c r="I12" s="24">
        <v>1.1599999999999999</v>
      </c>
      <c r="J12" s="24">
        <v>1.2</v>
      </c>
      <c r="K12" s="47" t="s">
        <v>105</v>
      </c>
      <c r="L12" s="22">
        <v>7</v>
      </c>
      <c r="M12" s="46" t="s">
        <v>102</v>
      </c>
      <c r="N12" s="31" t="str" cm="1">
        <f t="array" aca="1" ref="N12" ca="1">IF(INDIRECT("M" &amp; ROW())="x", INDIRECT("B" &amp; ROW()) &amp; IF(INDIRECT("E" &amp; ROW())="x", " in 2", " in 3"), "")</f>
        <v>Carlos Alcaraz in 2</v>
      </c>
    </row>
    <row r="13" spans="1:15" x14ac:dyDescent="0.3">
      <c r="A13" s="33">
        <v>4</v>
      </c>
      <c r="B13" s="44" t="s">
        <v>74</v>
      </c>
      <c r="C13" s="33" t="s">
        <v>59</v>
      </c>
      <c r="D13" s="35">
        <v>0.69040000000000001</v>
      </c>
      <c r="E13" s="36" t="s">
        <v>102</v>
      </c>
      <c r="F13" s="33">
        <v>17</v>
      </c>
      <c r="G13" s="33">
        <v>27</v>
      </c>
      <c r="H13" s="33">
        <v>1.2829999923706055</v>
      </c>
      <c r="I13" s="24">
        <v>1.26</v>
      </c>
      <c r="J13" s="24">
        <v>1.35</v>
      </c>
      <c r="K13" s="13"/>
      <c r="L13" s="22"/>
      <c r="M13" s="46" t="s">
        <v>102</v>
      </c>
      <c r="N13" s="31" t="str" cm="1">
        <f t="array" aca="1" ref="N13" ca="1">IF(INDIRECT("M" &amp; ROW())="x", INDIRECT("B" &amp; ROW()) &amp; IF(INDIRECT("E" &amp; ROW())="x", " in 2", " in 3"), "")</f>
        <v>Jakub Mensik in 2</v>
      </c>
    </row>
    <row r="14" spans="1:15" ht="202.8" x14ac:dyDescent="0.3">
      <c r="A14" s="37"/>
      <c r="B14" s="42" t="s">
        <v>75</v>
      </c>
      <c r="C14" s="37" t="s">
        <v>76</v>
      </c>
      <c r="D14" s="38">
        <v>0.30959999999999999</v>
      </c>
      <c r="E14" s="39"/>
      <c r="F14" s="37">
        <v>98</v>
      </c>
      <c r="G14" s="37">
        <v>88</v>
      </c>
      <c r="H14" s="37">
        <v>4</v>
      </c>
      <c r="I14" s="24"/>
      <c r="J14" s="24"/>
      <c r="K14" s="47" t="s">
        <v>106</v>
      </c>
      <c r="L14" s="22">
        <v>7.5</v>
      </c>
      <c r="M14" s="22"/>
      <c r="N14" s="31" t="str" cm="1">
        <f t="array" aca="1" ref="N14" ca="1">IF(INDIRECT("M" &amp; ROW())="x", INDIRECT("B" &amp; ROW()) &amp; IF(INDIRECT("E" &amp; ROW())="x", " in 2", " in 3"), "")</f>
        <v/>
      </c>
    </row>
    <row r="15" spans="1:15" x14ac:dyDescent="0.3">
      <c r="A15" s="33">
        <v>5</v>
      </c>
      <c r="B15" s="44" t="s">
        <v>62</v>
      </c>
      <c r="C15" s="33" t="s">
        <v>63</v>
      </c>
      <c r="D15" s="35">
        <v>0.51690000000000003</v>
      </c>
      <c r="E15" s="36"/>
      <c r="F15" s="33">
        <v>12</v>
      </c>
      <c r="G15" s="33">
        <v>33</v>
      </c>
      <c r="H15" s="33">
        <v>1.4079999923706055</v>
      </c>
      <c r="I15" s="24">
        <v>1.49</v>
      </c>
      <c r="J15" s="24">
        <v>1.55</v>
      </c>
      <c r="K15" s="13"/>
      <c r="L15" s="22"/>
      <c r="M15" s="46" t="s">
        <v>102</v>
      </c>
      <c r="N15" s="31" t="str" cm="1">
        <f t="array" aca="1" ref="N15" ca="1">IF(INDIRECT("M" &amp; ROW())="x", INDIRECT("B" &amp; ROW()) &amp; IF(INDIRECT("E" &amp; ROW())="x", " in 2", " in 3"), "")</f>
        <v>Karen Khachanov in 3</v>
      </c>
    </row>
    <row r="16" spans="1:15" ht="202.8" x14ac:dyDescent="0.3">
      <c r="A16" s="37"/>
      <c r="B16" s="42" t="s">
        <v>64</v>
      </c>
      <c r="C16" s="37" t="s">
        <v>55</v>
      </c>
      <c r="D16" s="38">
        <v>0.48309999999999997</v>
      </c>
      <c r="E16" s="39" t="s">
        <v>102</v>
      </c>
      <c r="F16" s="37">
        <v>101</v>
      </c>
      <c r="G16" s="37" t="s">
        <v>65</v>
      </c>
      <c r="H16" s="37">
        <v>3.130000114440918</v>
      </c>
      <c r="I16" s="24"/>
      <c r="J16" s="24"/>
      <c r="K16" s="47" t="s">
        <v>107</v>
      </c>
      <c r="L16" s="22">
        <v>7.5</v>
      </c>
      <c r="M16" s="22"/>
      <c r="N16" s="31" t="str" cm="1">
        <f t="array" aca="1" ref="N16" ca="1">IF(INDIRECT("M" &amp; ROW())="x", INDIRECT("B" &amp; ROW()) &amp; IF(INDIRECT("E" &amp; ROW())="x", " in 2", " in 3"), "")</f>
        <v/>
      </c>
    </row>
    <row r="17" spans="1:14" x14ac:dyDescent="0.3">
      <c r="A17" s="33">
        <v>6</v>
      </c>
      <c r="B17" s="44" t="s">
        <v>58</v>
      </c>
      <c r="C17" s="33" t="s">
        <v>59</v>
      </c>
      <c r="D17" s="35">
        <v>0.56389999999999996</v>
      </c>
      <c r="E17" s="36" t="s">
        <v>102</v>
      </c>
      <c r="F17" s="33">
        <v>26</v>
      </c>
      <c r="G17" s="33">
        <v>20</v>
      </c>
      <c r="H17" s="33">
        <v>1.2519999742507935</v>
      </c>
      <c r="I17" s="24">
        <v>1.26</v>
      </c>
      <c r="J17" s="24">
        <v>1.35</v>
      </c>
      <c r="K17" s="13"/>
      <c r="L17" s="22"/>
      <c r="M17" s="46" t="s">
        <v>102</v>
      </c>
      <c r="N17" s="31" t="str" cm="1">
        <f t="array" aca="1" ref="N17" ca="1">IF(INDIRECT("M" &amp; ROW())="x", INDIRECT("B" &amp; ROW()) &amp; IF(INDIRECT("E" &amp; ROW())="x", " in 2", " in 3"), "")</f>
        <v>Jiri Lehecka in 2</v>
      </c>
    </row>
    <row r="18" spans="1:14" ht="234" x14ac:dyDescent="0.3">
      <c r="A18" s="37"/>
      <c r="B18" s="42" t="s">
        <v>60</v>
      </c>
      <c r="C18" s="37" t="s">
        <v>61</v>
      </c>
      <c r="D18" s="38">
        <v>0.43609999999999999</v>
      </c>
      <c r="E18" s="39"/>
      <c r="F18" s="37">
        <v>85</v>
      </c>
      <c r="G18" s="37">
        <v>43</v>
      </c>
      <c r="H18" s="37">
        <v>4.3400001525878906</v>
      </c>
      <c r="I18" s="24"/>
      <c r="J18" s="24"/>
      <c r="K18" s="47" t="s">
        <v>108</v>
      </c>
      <c r="L18" s="22">
        <v>7</v>
      </c>
      <c r="M18" s="22"/>
      <c r="N18" s="31" t="str" cm="1">
        <f t="array" aca="1" ref="N18" ca="1">IF(INDIRECT("M" &amp; ROW())="x", INDIRECT("B" &amp; ROW()) &amp; IF(INDIRECT("E" &amp; ROW())="x", " in 2", " in 3"), "")</f>
        <v/>
      </c>
    </row>
    <row r="19" spans="1:14" x14ac:dyDescent="0.3">
      <c r="A19" s="33">
        <v>7</v>
      </c>
      <c r="B19" s="40" t="s">
        <v>66</v>
      </c>
      <c r="C19" s="33" t="s">
        <v>55</v>
      </c>
      <c r="D19" s="35">
        <v>1.7399999999999999E-2</v>
      </c>
      <c r="E19" s="36"/>
      <c r="F19" s="33">
        <v>31</v>
      </c>
      <c r="G19" s="33">
        <v>31</v>
      </c>
      <c r="H19" s="33">
        <v>3.7599999904632568</v>
      </c>
      <c r="I19" s="24"/>
      <c r="J19" s="24"/>
      <c r="K19" s="13"/>
      <c r="L19" s="22"/>
      <c r="M19" s="22"/>
      <c r="N19" s="31" t="str" cm="1">
        <f t="array" aca="1" ref="N19" ca="1">IF(INDIRECT("M" &amp; ROW())="x", INDIRECT("B" &amp; ROW()) &amp; IF(INDIRECT("E" &amp; ROW())="x", " in 2", " in 3"), "")</f>
        <v/>
      </c>
    </row>
    <row r="20" spans="1:14" ht="249.6" x14ac:dyDescent="0.3">
      <c r="A20" s="37"/>
      <c r="B20" s="45" t="s">
        <v>67</v>
      </c>
      <c r="C20" s="37" t="s">
        <v>68</v>
      </c>
      <c r="D20" s="38">
        <v>0.98260000000000003</v>
      </c>
      <c r="E20" s="39" t="s">
        <v>102</v>
      </c>
      <c r="F20" s="37">
        <v>3</v>
      </c>
      <c r="G20" s="37">
        <v>2</v>
      </c>
      <c r="H20" s="37">
        <v>1.3109999895095825</v>
      </c>
      <c r="I20" s="24">
        <v>1.34</v>
      </c>
      <c r="J20" s="24">
        <v>1.35</v>
      </c>
      <c r="K20" s="47" t="s">
        <v>109</v>
      </c>
      <c r="L20" s="22">
        <v>7.5</v>
      </c>
      <c r="M20" s="46" t="s">
        <v>102</v>
      </c>
      <c r="N20" s="31" t="str" cm="1">
        <f t="array" aca="1" ref="N20" ca="1">IF(INDIRECT("M" &amp; ROW())="x", INDIRECT("B" &amp; ROW()) &amp; IF(INDIRECT("E" &amp; ROW())="x", " in 2", " in 3"), "")</f>
        <v>Alexander Zverev in 2</v>
      </c>
    </row>
    <row r="21" spans="1:14" x14ac:dyDescent="0.3">
      <c r="A21" s="33">
        <v>8</v>
      </c>
      <c r="B21" s="44" t="s">
        <v>54</v>
      </c>
      <c r="C21" s="33" t="s">
        <v>55</v>
      </c>
      <c r="D21" s="35">
        <v>0.85150000000000003</v>
      </c>
      <c r="E21" s="36" t="s">
        <v>102</v>
      </c>
      <c r="F21" s="33">
        <v>6</v>
      </c>
      <c r="G21" s="33">
        <v>7</v>
      </c>
      <c r="H21" s="33">
        <v>1.2289999723434448</v>
      </c>
      <c r="I21" s="24">
        <v>1.22</v>
      </c>
      <c r="J21" s="24">
        <v>1.3</v>
      </c>
      <c r="K21" s="13"/>
      <c r="L21" s="22"/>
      <c r="M21" s="46" t="s">
        <v>102</v>
      </c>
      <c r="N21" s="31" t="str" cm="1">
        <f t="array" aca="1" ref="N21" ca="1">IF(INDIRECT("M" &amp; ROW())="x", INDIRECT("B" &amp; ROW()) &amp; IF(INDIRECT("E" &amp; ROW())="x", " in 2", " in 3"), "")</f>
        <v>Ben Shelton in 2</v>
      </c>
    </row>
    <row r="22" spans="1:14" ht="265.2" x14ac:dyDescent="0.3">
      <c r="A22" s="37"/>
      <c r="B22" s="42" t="s">
        <v>56</v>
      </c>
      <c r="C22" s="37" t="s">
        <v>57</v>
      </c>
      <c r="D22" s="38">
        <v>0.14849999999999999</v>
      </c>
      <c r="E22" s="39"/>
      <c r="F22" s="37">
        <v>53</v>
      </c>
      <c r="G22" s="37">
        <v>102</v>
      </c>
      <c r="H22" s="37">
        <v>4.6500000953674316</v>
      </c>
      <c r="I22" s="24"/>
      <c r="J22" s="24"/>
      <c r="K22" s="47" t="s">
        <v>110</v>
      </c>
      <c r="L22" s="22">
        <v>7.5</v>
      </c>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80</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0" t="s">
        <v>94</v>
      </c>
      <c r="C7" s="33" t="s">
        <v>55</v>
      </c>
      <c r="D7" s="35">
        <v>0.62690000000000001</v>
      </c>
      <c r="E7" s="33"/>
      <c r="F7" s="33">
        <v>88</v>
      </c>
      <c r="G7" s="33">
        <v>126</v>
      </c>
      <c r="H7" s="33">
        <v>2.130000114440918</v>
      </c>
      <c r="I7" s="24"/>
      <c r="J7" s="24"/>
      <c r="K7" s="43">
        <v>0.66666666666666663</v>
      </c>
      <c r="L7" s="22"/>
      <c r="M7" s="22"/>
      <c r="N7" s="31" t="str" cm="1">
        <f t="array" aca="1" ref="N7" ca="1">IF(INDIRECT("M" &amp; ROW())="x", INDIRECT("B" &amp; ROW()) &amp; IF(INDIRECT("E" &amp; ROW())="x", " in 2", " in 3"), "")</f>
        <v/>
      </c>
    </row>
    <row r="8" spans="1:14" ht="202.8" x14ac:dyDescent="0.3">
      <c r="A8" s="37"/>
      <c r="B8" s="42" t="s">
        <v>95</v>
      </c>
      <c r="C8" s="37" t="s">
        <v>59</v>
      </c>
      <c r="D8" s="38">
        <v>0.37309999999999999</v>
      </c>
      <c r="E8" s="37" t="s">
        <v>102</v>
      </c>
      <c r="F8" s="37">
        <v>80</v>
      </c>
      <c r="G8" s="37">
        <v>136</v>
      </c>
      <c r="H8" s="37">
        <v>1.7869999408721924</v>
      </c>
      <c r="I8" s="24">
        <v>1.75</v>
      </c>
      <c r="J8" s="24">
        <v>1.7</v>
      </c>
      <c r="K8" s="47" t="s">
        <v>111</v>
      </c>
      <c r="L8" s="22">
        <v>7</v>
      </c>
      <c r="M8" s="46" t="s">
        <v>102</v>
      </c>
      <c r="N8" s="31" t="str" cm="1">
        <f t="array" aca="1" ref="N8" ca="1">IF(INDIRECT("M" &amp; ROW())="x", INDIRECT("B" &amp; ROW()) &amp; IF(INDIRECT("E" &amp; ROW())="x", " in 2", " in 3"), "")</f>
        <v>Barbora Krejcikova in 2</v>
      </c>
    </row>
    <row r="9" spans="1:14" x14ac:dyDescent="0.3">
      <c r="A9" s="33">
        <v>2</v>
      </c>
      <c r="B9" s="40" t="s">
        <v>81</v>
      </c>
      <c r="C9" s="33" t="s">
        <v>68</v>
      </c>
      <c r="D9" s="35">
        <v>0.53720000000000001</v>
      </c>
      <c r="E9" s="33"/>
      <c r="F9" s="33">
        <v>124</v>
      </c>
      <c r="G9" s="33">
        <v>246</v>
      </c>
      <c r="H9" s="33">
        <v>3.7899999618530273</v>
      </c>
      <c r="I9" s="24"/>
      <c r="J9" s="24"/>
      <c r="K9" s="13"/>
      <c r="L9" s="22"/>
      <c r="M9" s="22"/>
      <c r="N9" s="31" t="str" cm="1">
        <f t="array" aca="1" ref="N9" ca="1">IF(INDIRECT("M" &amp; ROW())="x", INDIRECT("B" &amp; ROW()) &amp; IF(INDIRECT("E" &amp; ROW())="x", " in 2", " in 3"), "")</f>
        <v/>
      </c>
    </row>
    <row r="10" spans="1:14" ht="202.8" x14ac:dyDescent="0.3">
      <c r="A10" s="37"/>
      <c r="B10" s="45" t="s">
        <v>82</v>
      </c>
      <c r="C10" s="37" t="s">
        <v>55</v>
      </c>
      <c r="D10" s="38">
        <v>0.46279999999999999</v>
      </c>
      <c r="E10" s="37" t="s">
        <v>102</v>
      </c>
      <c r="F10" s="37">
        <v>32</v>
      </c>
      <c r="G10" s="37">
        <v>31</v>
      </c>
      <c r="H10" s="37">
        <v>1.3070000410079956</v>
      </c>
      <c r="I10" s="24">
        <v>1.33</v>
      </c>
      <c r="J10" s="24">
        <v>1.35</v>
      </c>
      <c r="K10" s="47" t="s">
        <v>112</v>
      </c>
      <c r="L10" s="22">
        <v>7.5</v>
      </c>
      <c r="M10" s="46" t="s">
        <v>102</v>
      </c>
      <c r="N10" s="31" t="str" cm="1">
        <f t="array" aca="1" ref="N10" ca="1">IF(INDIRECT("M" &amp; ROW())="x", INDIRECT("B" &amp; ROW()) &amp; IF(INDIRECT("E" &amp; ROW())="x", " in 2", " in 3"), "")</f>
        <v>Mccartney Kessler in 2</v>
      </c>
    </row>
    <row r="11" spans="1:14" x14ac:dyDescent="0.3">
      <c r="A11" s="33">
        <v>3</v>
      </c>
      <c r="B11" s="44" t="s">
        <v>92</v>
      </c>
      <c r="C11" s="33" t="s">
        <v>76</v>
      </c>
      <c r="D11" s="35">
        <v>0.53469999999999995</v>
      </c>
      <c r="E11" s="33"/>
      <c r="F11" s="33">
        <v>9</v>
      </c>
      <c r="G11" s="33">
        <v>11</v>
      </c>
      <c r="H11" s="33">
        <v>1.4589999914169312</v>
      </c>
      <c r="I11" s="24">
        <v>1.5</v>
      </c>
      <c r="J11" s="24">
        <v>1.55</v>
      </c>
      <c r="K11" s="13"/>
      <c r="L11" s="22"/>
      <c r="M11" s="46" t="s">
        <v>102</v>
      </c>
      <c r="N11" s="31" t="str" cm="1">
        <f t="array" aca="1" ref="N11" ca="1">IF(INDIRECT("M" &amp; ROW())="x", INDIRECT("B" &amp; ROW()) &amp; IF(INDIRECT("E" &amp; ROW())="x", " in 2", " in 3"), "")</f>
        <v>Jasmine Paolini in 3</v>
      </c>
    </row>
    <row r="12" spans="1:14" ht="234" x14ac:dyDescent="0.3">
      <c r="A12" s="37"/>
      <c r="B12" s="42" t="s">
        <v>93</v>
      </c>
      <c r="C12" s="37" t="s">
        <v>55</v>
      </c>
      <c r="D12" s="38">
        <v>0.46529999999999999</v>
      </c>
      <c r="E12" s="37" t="s">
        <v>102</v>
      </c>
      <c r="F12" s="37">
        <v>35</v>
      </c>
      <c r="G12" s="37">
        <v>32</v>
      </c>
      <c r="H12" s="37">
        <v>2.9100000858306885</v>
      </c>
      <c r="I12" s="24"/>
      <c r="J12" s="24"/>
      <c r="K12" s="47" t="s">
        <v>113</v>
      </c>
      <c r="L12" s="22">
        <v>7.5</v>
      </c>
      <c r="M12" s="22"/>
      <c r="N12" s="31" t="str" cm="1">
        <f t="array" aca="1" ref="N12" ca="1">IF(INDIRECT("M" &amp; ROW())="x", INDIRECT("B" &amp; ROW()) &amp; IF(INDIRECT("E" &amp; ROW())="x", " in 2", " in 3"), "")</f>
        <v/>
      </c>
    </row>
    <row r="13" spans="1:14" x14ac:dyDescent="0.3">
      <c r="A13" s="33">
        <v>4</v>
      </c>
      <c r="B13" s="40" t="s">
        <v>83</v>
      </c>
      <c r="C13" s="33" t="s">
        <v>84</v>
      </c>
      <c r="D13" s="35">
        <v>0.46200000000000002</v>
      </c>
      <c r="E13" s="33"/>
      <c r="F13" s="33">
        <v>103</v>
      </c>
      <c r="G13" s="33">
        <v>108</v>
      </c>
      <c r="H13" s="33">
        <v>3.7699999809265137</v>
      </c>
      <c r="I13" s="24"/>
      <c r="J13" s="24"/>
      <c r="K13" s="13"/>
      <c r="L13" s="22"/>
      <c r="M13" s="22"/>
      <c r="N13" s="31" t="str" cm="1">
        <f t="array" aca="1" ref="N13" ca="1">IF(INDIRECT("M" &amp; ROW())="x", INDIRECT("B" &amp; ROW()) &amp; IF(INDIRECT("E" &amp; ROW())="x", " in 2", " in 3"), "")</f>
        <v/>
      </c>
    </row>
    <row r="14" spans="1:14" ht="218.4" x14ac:dyDescent="0.3">
      <c r="A14" s="37"/>
      <c r="B14" s="42" t="s">
        <v>85</v>
      </c>
      <c r="C14" s="37" t="s">
        <v>59</v>
      </c>
      <c r="D14" s="38">
        <v>0.53800000000000003</v>
      </c>
      <c r="E14" s="37" t="s">
        <v>102</v>
      </c>
      <c r="F14" s="37">
        <v>14</v>
      </c>
      <c r="G14" s="37">
        <v>14</v>
      </c>
      <c r="H14" s="37">
        <v>1.309999942779541</v>
      </c>
      <c r="I14" s="24"/>
      <c r="J14" s="24">
        <v>1.4</v>
      </c>
      <c r="K14" s="47" t="s">
        <v>114</v>
      </c>
      <c r="L14" s="22">
        <v>7.5</v>
      </c>
      <c r="M14" s="46" t="s">
        <v>102</v>
      </c>
      <c r="N14" s="31" t="str" cm="1">
        <f t="array" aca="1" ref="N14" ca="1">IF(INDIRECT("M" &amp; ROW())="x", INDIRECT("B" &amp; ROW()) &amp; IF(INDIRECT("E" &amp; ROW())="x", " in 2", " in 3"), "")</f>
        <v>Karolina Muchova in 2</v>
      </c>
    </row>
    <row r="15" spans="1:14" x14ac:dyDescent="0.3">
      <c r="A15" s="33">
        <v>5</v>
      </c>
      <c r="B15" s="40" t="s">
        <v>99</v>
      </c>
      <c r="C15" s="33" t="s">
        <v>100</v>
      </c>
      <c r="D15" s="35">
        <v>0.25800000000000001</v>
      </c>
      <c r="E15" s="33"/>
      <c r="F15" s="33">
        <v>31</v>
      </c>
      <c r="G15" s="33">
        <v>113</v>
      </c>
      <c r="H15" s="33">
        <v>4.1100001335144043</v>
      </c>
      <c r="I15" s="24"/>
      <c r="J15" s="24"/>
      <c r="K15" s="13"/>
      <c r="L15" s="22"/>
      <c r="M15" s="22"/>
      <c r="N15" s="31" t="str" cm="1">
        <f t="array" aca="1" ref="N15" ca="1">IF(INDIRECT("M" &amp; ROW())="x", INDIRECT("B" &amp; ROW()) &amp; IF(INDIRECT("E" &amp; ROW())="x", " in 2", " in 3"), "")</f>
        <v/>
      </c>
    </row>
    <row r="16" spans="1:14" ht="280.8" x14ac:dyDescent="0.3">
      <c r="A16" s="37"/>
      <c r="B16" s="45" t="s">
        <v>101</v>
      </c>
      <c r="C16" s="37" t="s">
        <v>55</v>
      </c>
      <c r="D16" s="38">
        <v>0.74199999999999999</v>
      </c>
      <c r="E16" s="37" t="s">
        <v>102</v>
      </c>
      <c r="F16" s="37">
        <v>2</v>
      </c>
      <c r="G16" s="37">
        <v>5</v>
      </c>
      <c r="H16" s="37">
        <v>1.2719999551773071</v>
      </c>
      <c r="I16" s="24">
        <v>1.29</v>
      </c>
      <c r="J16" s="24">
        <v>1.35</v>
      </c>
      <c r="K16" s="47" t="s">
        <v>115</v>
      </c>
      <c r="L16" s="22">
        <v>7.5</v>
      </c>
      <c r="M16" s="46" t="s">
        <v>102</v>
      </c>
      <c r="N16" s="31" t="str" cm="1">
        <f t="array" aca="1" ref="N16" ca="1">IF(INDIRECT("M" &amp; ROW())="x", INDIRECT("B" &amp; ROW()) &amp; IF(INDIRECT("E" &amp; ROW())="x", " in 2", " in 3"), "")</f>
        <v>Cori Gauff in 2</v>
      </c>
    </row>
    <row r="17" spans="1:14" x14ac:dyDescent="0.3">
      <c r="A17" s="33">
        <v>6</v>
      </c>
      <c r="B17" s="40" t="s">
        <v>96</v>
      </c>
      <c r="C17" s="33" t="s">
        <v>76</v>
      </c>
      <c r="D17" s="35">
        <v>0.45610000000000001</v>
      </c>
      <c r="E17" s="33" t="s">
        <v>102</v>
      </c>
      <c r="F17" s="33">
        <v>61</v>
      </c>
      <c r="G17" s="33">
        <v>52</v>
      </c>
      <c r="H17" s="33">
        <v>3.0399999618530273</v>
      </c>
      <c r="I17" s="24"/>
      <c r="J17" s="24"/>
      <c r="K17" s="13"/>
      <c r="L17" s="22"/>
      <c r="M17" s="22"/>
      <c r="N17" s="31" t="str" cm="1">
        <f t="array" aca="1" ref="N17" ca="1">IF(INDIRECT("M" &amp; ROW())="x", INDIRECT("B" &amp; ROW()) &amp; IF(INDIRECT("E" &amp; ROW())="x", " in 2", " in 3"), "")</f>
        <v/>
      </c>
    </row>
    <row r="18" spans="1:14" ht="249.6" x14ac:dyDescent="0.3">
      <c r="A18" s="37"/>
      <c r="B18" s="45" t="s">
        <v>97</v>
      </c>
      <c r="C18" s="37" t="s">
        <v>98</v>
      </c>
      <c r="D18" s="38">
        <v>0.54390000000000005</v>
      </c>
      <c r="E18" s="37"/>
      <c r="F18" s="37">
        <v>30</v>
      </c>
      <c r="G18" s="37">
        <v>73</v>
      </c>
      <c r="H18" s="37">
        <v>1.4290000200271606</v>
      </c>
      <c r="I18" s="24">
        <v>1.41</v>
      </c>
      <c r="J18" s="24">
        <v>1.55</v>
      </c>
      <c r="K18" s="47" t="s">
        <v>116</v>
      </c>
      <c r="L18" s="22">
        <v>5.5</v>
      </c>
      <c r="M18" s="46" t="s">
        <v>102</v>
      </c>
      <c r="N18" s="31" t="str" cm="1">
        <f t="array" aca="1" ref="N18" ca="1">IF(INDIRECT("M" &amp; ROW())="x", INDIRECT("B" &amp; ROW()) &amp; IF(INDIRECT("E" &amp; ROW())="x", " in 2", " in 3"), "")</f>
        <v>Jelena Ostapenko in 3</v>
      </c>
    </row>
    <row r="19" spans="1:14" x14ac:dyDescent="0.3">
      <c r="A19" s="33">
        <v>7</v>
      </c>
      <c r="B19" s="40" t="s">
        <v>89</v>
      </c>
      <c r="C19" s="33" t="s">
        <v>90</v>
      </c>
      <c r="D19" s="35">
        <v>8.8000000000000005E-3</v>
      </c>
      <c r="E19" s="33"/>
      <c r="F19" s="33">
        <v>40</v>
      </c>
      <c r="G19" s="33">
        <v>48</v>
      </c>
      <c r="H19" s="33">
        <v>4.7199997901916504</v>
      </c>
      <c r="I19" s="24"/>
      <c r="J19" s="24"/>
      <c r="K19" s="13"/>
      <c r="L19" s="22"/>
      <c r="M19" s="22"/>
      <c r="N19" s="31" t="str" cm="1">
        <f t="array" aca="1" ref="N19" ca="1">IF(INDIRECT("M" &amp; ROW())="x", INDIRECT("B" &amp; ROW()) &amp; IF(INDIRECT("E" &amp; ROW())="x", " in 2", " in 3"), "")</f>
        <v/>
      </c>
    </row>
    <row r="20" spans="1:14" ht="265.2" x14ac:dyDescent="0.3">
      <c r="A20" s="37"/>
      <c r="B20" s="45" t="s">
        <v>91</v>
      </c>
      <c r="C20" s="37" t="s">
        <v>55</v>
      </c>
      <c r="D20" s="38">
        <v>0.99119999999999997</v>
      </c>
      <c r="E20" s="37" t="s">
        <v>102</v>
      </c>
      <c r="F20" s="37">
        <v>4</v>
      </c>
      <c r="G20" s="37">
        <v>3</v>
      </c>
      <c r="H20" s="37">
        <v>1.2239999771118164</v>
      </c>
      <c r="I20" s="24">
        <v>1.2</v>
      </c>
      <c r="J20" s="24">
        <v>1.25</v>
      </c>
      <c r="K20" s="47" t="s">
        <v>117</v>
      </c>
      <c r="L20" s="22">
        <v>7.5</v>
      </c>
      <c r="M20" s="46" t="s">
        <v>102</v>
      </c>
      <c r="N20" s="31" t="str" cm="1">
        <f t="array" aca="1" ref="N20" ca="1">IF(INDIRECT("M" &amp; ROW())="x", INDIRECT("B" &amp; ROW()) &amp; IF(INDIRECT("E" &amp; ROW())="x", " in 2", " in 3"), "")</f>
        <v>Jessica Pegula in 2</v>
      </c>
    </row>
    <row r="21" spans="1:14" x14ac:dyDescent="0.3">
      <c r="A21" s="33">
        <v>8</v>
      </c>
      <c r="B21" s="44" t="s">
        <v>86</v>
      </c>
      <c r="C21" s="33" t="s">
        <v>87</v>
      </c>
      <c r="D21" s="35">
        <v>0.58689999999999998</v>
      </c>
      <c r="E21" s="33"/>
      <c r="F21" s="33">
        <v>15</v>
      </c>
      <c r="G21" s="33">
        <v>42</v>
      </c>
      <c r="H21" s="33">
        <v>1.6670000553131104</v>
      </c>
      <c r="I21" s="24">
        <v>1.65</v>
      </c>
      <c r="J21" s="24">
        <v>1.75</v>
      </c>
      <c r="K21" s="13"/>
      <c r="L21" s="22"/>
      <c r="M21" s="46" t="s">
        <v>102</v>
      </c>
      <c r="N21" s="31" t="str" cm="1">
        <f t="array" aca="1" ref="N21" ca="1">IF(INDIRECT("M" &amp; ROW())="x", INDIRECT("B" &amp; ROW()) &amp; IF(INDIRECT("E" &amp; ROW())="x", " in 2", " in 3"), "")</f>
        <v>Clara Tauson in 3</v>
      </c>
    </row>
    <row r="22" spans="1:14" ht="234" x14ac:dyDescent="0.3">
      <c r="A22" s="37"/>
      <c r="B22" s="42" t="s">
        <v>88</v>
      </c>
      <c r="C22" s="37" t="s">
        <v>63</v>
      </c>
      <c r="D22" s="38">
        <v>0.41310000000000002</v>
      </c>
      <c r="E22" s="37" t="s">
        <v>102</v>
      </c>
      <c r="F22" s="37">
        <v>36</v>
      </c>
      <c r="G22" s="37">
        <v>40</v>
      </c>
      <c r="H22" s="37">
        <v>2.3299999237060547</v>
      </c>
      <c r="I22" s="24"/>
      <c r="J22" s="24"/>
      <c r="K22" s="47" t="s">
        <v>118</v>
      </c>
      <c r="L22" s="22">
        <v>7</v>
      </c>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2025-08-12T09:11:35Z</dcterms:modified>
</cp:coreProperties>
</file>