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93DF8A72-4EC3-456A-BB73-A3E6C71370CE}" xr6:coauthVersionLast="47" xr6:coauthVersionMax="47" xr10:uidLastSave="{00000000-0000-0000-0000-000000000000}"/>
  <bookViews>
    <workbookView xWindow="-60" yWindow="108" windowWidth="23124" windowHeight="12132"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75" i="6" a="1"/>
  <c r="N40" i="6" a="1"/>
  <c r="N133" i="1" a="1"/>
  <c r="N68" i="6" a="1"/>
  <c r="N17" i="1" a="1"/>
  <c r="N33" i="1" a="1"/>
  <c r="N23" i="1" a="1"/>
  <c r="N129" i="6" a="1"/>
  <c r="N136" i="1" a="1"/>
  <c r="N15" i="1" a="1"/>
  <c r="N122" i="6" a="1"/>
  <c r="N120" i="1" a="1"/>
  <c r="N77" i="6" a="1"/>
  <c r="N139" i="6" a="1"/>
  <c r="N155" i="1" a="1"/>
  <c r="N100" i="6" a="1"/>
  <c r="N37" i="1" a="1"/>
  <c r="N143" i="6" a="1"/>
  <c r="N106" i="6" a="1"/>
  <c r="N39" i="6" a="1"/>
  <c r="N108" i="1" a="1"/>
  <c r="N53" i="6" a="1"/>
  <c r="N98" i="6" a="1"/>
  <c r="N104" i="1" a="1"/>
  <c r="N95" i="1" a="1"/>
  <c r="N16" i="1" a="1"/>
  <c r="N186" i="6" a="1"/>
  <c r="N195" i="6" a="1"/>
  <c r="N94" i="1" a="1"/>
  <c r="N121" i="1" a="1"/>
  <c r="N135" i="6" a="1"/>
  <c r="N193" i="6" a="1"/>
  <c r="N15" i="6" a="1"/>
  <c r="N127" i="6" a="1"/>
  <c r="N135" i="1" a="1"/>
  <c r="N174" i="6" a="1"/>
  <c r="N57" i="6" a="1"/>
  <c r="N13" i="1" a="1"/>
  <c r="N127" i="1" a="1"/>
  <c r="N93" i="6" a="1"/>
  <c r="N158" i="6" a="1"/>
  <c r="N109" i="1" a="1"/>
  <c r="N72" i="6" a="1"/>
  <c r="N71" i="6" a="1"/>
  <c r="N26" i="1" a="1"/>
  <c r="N106" i="1" a="1"/>
  <c r="N131" i="6" a="1"/>
  <c r="N136" i="6" a="1"/>
  <c r="N82" i="6" a="1"/>
  <c r="N116" i="1" a="1"/>
  <c r="N191" i="6" a="1"/>
  <c r="N133" i="6" a="1"/>
  <c r="N194" i="6" a="1"/>
  <c r="N202" i="6" a="1"/>
  <c r="N27" i="6" a="1"/>
  <c r="N160" i="1" a="1"/>
  <c r="N22" i="6" a="1"/>
  <c r="N101" i="1" a="1"/>
  <c r="N197" i="6" a="1"/>
  <c r="N208" i="6" a="1"/>
  <c r="N132" i="6" a="1"/>
  <c r="N10" i="1" a="1"/>
  <c r="N115" i="6" a="1"/>
  <c r="N168" i="1" a="1"/>
  <c r="N89" i="6" a="1"/>
  <c r="N91" i="6" a="1"/>
  <c r="N69" i="1" a="1"/>
  <c r="N213" i="6" a="1"/>
  <c r="N8" i="6" a="1"/>
  <c r="N184" i="6" a="1"/>
  <c r="N124" i="6" a="1"/>
  <c r="N172" i="6" a="1"/>
  <c r="N36" i="1" a="1"/>
  <c r="N171" i="6" a="1"/>
  <c r="N41" i="6" a="1"/>
  <c r="N144" i="1" a="1"/>
  <c r="N11" i="1" a="1"/>
  <c r="N64" i="6" a="1"/>
  <c r="N60" i="1" a="1"/>
  <c r="N54" i="1" a="1"/>
  <c r="N65" i="1" a="1"/>
  <c r="N86" i="1" a="1"/>
  <c r="N183" i="6" a="1"/>
  <c r="N144" i="6" a="1"/>
  <c r="N48" i="6" a="1"/>
  <c r="N87" i="1" a="1"/>
  <c r="N12" i="1" a="1"/>
  <c r="N124" i="1" a="1"/>
  <c r="N56" i="6" a="1"/>
  <c r="N28" i="6" a="1"/>
  <c r="N69" i="6" a="1"/>
  <c r="N107" i="6" a="1"/>
  <c r="N198" i="6" a="1"/>
  <c r="N85" i="1" a="1"/>
  <c r="N189" i="6" a="1"/>
  <c r="N150" i="1" a="1"/>
  <c r="N91" i="1" a="1"/>
  <c r="N88" i="6" a="1"/>
  <c r="N196" i="6" a="1"/>
  <c r="N67" i="1" a="1"/>
  <c r="N52" i="6" a="1"/>
  <c r="N96" i="6" a="1"/>
  <c r="N98" i="1" a="1"/>
  <c r="N88" i="1" a="1"/>
  <c r="N114" i="1" a="1"/>
  <c r="N79" i="6" a="1"/>
  <c r="N72" i="1" a="1"/>
  <c r="N137" i="6" a="1"/>
  <c r="N125" i="6" a="1"/>
  <c r="N188" i="6" a="1"/>
  <c r="N51" i="6" a="1"/>
  <c r="N52" i="1" a="1"/>
  <c r="N70" i="6" a="1"/>
  <c r="N143" i="1" a="1"/>
  <c r="N20" i="6" a="1"/>
  <c r="N47" i="6" a="1"/>
  <c r="N55" i="6" a="1"/>
  <c r="N28" i="1" a="1"/>
  <c r="N31" i="6" a="1"/>
  <c r="N116" i="6" a="1"/>
  <c r="N50" i="1" a="1"/>
  <c r="N113" i="6" a="1"/>
  <c r="N150" i="6" a="1"/>
  <c r="N42" i="1" a="1"/>
  <c r="N148" i="6" a="1"/>
  <c r="N9" i="1" a="1"/>
  <c r="N105" i="1" a="1"/>
  <c r="N141" i="1" a="1"/>
  <c r="N130" i="1" a="1"/>
  <c r="N75" i="1" a="1"/>
  <c r="N206" i="6" a="1"/>
  <c r="N76" i="6" a="1"/>
  <c r="N142" i="6" a="1"/>
  <c r="N145" i="1" a="1"/>
  <c r="N181" i="1" a="1"/>
  <c r="N41" i="1" a="1"/>
  <c r="N211" i="6" a="1"/>
  <c r="N34" i="1" a="1"/>
  <c r="N137" i="1" a="1"/>
  <c r="N14" i="1" a="1"/>
  <c r="N61" i="1" a="1"/>
  <c r="N74" i="6" a="1"/>
  <c r="N146" i="1" a="1"/>
  <c r="N77" i="1" a="1"/>
  <c r="N46" i="1" a="1"/>
  <c r="N120" i="6" a="1"/>
  <c r="N59" i="1" a="1"/>
  <c r="N90" i="6" a="1"/>
  <c r="N80" i="1" a="1"/>
  <c r="N130" i="6" a="1"/>
  <c r="N48" i="1" a="1"/>
  <c r="N205" i="6" a="1"/>
  <c r="N145" i="6" a="1"/>
  <c r="N87" i="6" a="1"/>
  <c r="N13" i="6" a="1"/>
  <c r="N170" i="1" a="1"/>
  <c r="N132" i="1" a="1"/>
  <c r="N105" i="6" a="1"/>
  <c r="N97" i="1" a="1"/>
  <c r="N23" i="6" a="1"/>
  <c r="N49" i="6" a="1"/>
  <c r="N158" i="1" a="1"/>
  <c r="N141" i="6" a="1"/>
  <c r="N76" i="1" a="1"/>
  <c r="N139" i="1" a="1"/>
  <c r="N169" i="1" a="1"/>
  <c r="N146" i="6" a="1"/>
  <c r="N71" i="1" a="1"/>
  <c r="N121" i="6" a="1"/>
  <c r="N96" i="1" a="1"/>
  <c r="N128" i="1" a="1"/>
  <c r="N17" i="6" a="1"/>
  <c r="N93" i="1" a="1"/>
  <c r="N35" i="1" a="1"/>
  <c r="N94" i="6" a="1"/>
  <c r="N38" i="1" a="1"/>
  <c r="N63" i="6" a="1"/>
  <c r="N151" i="6" a="1"/>
  <c r="N168" i="6" a="1"/>
  <c r="N20" i="1" a="1"/>
  <c r="N162" i="1" a="1"/>
  <c r="N201" i="6" a="1"/>
  <c r="N26" i="6" a="1"/>
  <c r="N112" i="6" a="1"/>
  <c r="N172" i="1" a="1"/>
  <c r="N166" i="6" a="1"/>
  <c r="N84" i="1" a="1"/>
  <c r="N104" i="6" a="1"/>
  <c r="N153" i="6" a="1"/>
  <c r="N151" i="1" a="1"/>
  <c r="N119" i="1" a="1"/>
  <c r="N207" i="6" a="1"/>
  <c r="N30" i="1" a="1"/>
  <c r="N162" i="6" a="1"/>
  <c r="N163" i="6" a="1"/>
  <c r="N42" i="6" a="1"/>
  <c r="N84" i="6" a="1"/>
  <c r="N134" i="6" a="1"/>
  <c r="N157" i="6" a="1"/>
  <c r="N176" i="1" a="1"/>
  <c r="N161" i="1" a="1"/>
  <c r="N54" i="6" a="1"/>
  <c r="N187" i="6" a="1"/>
  <c r="N59" i="6" a="1"/>
  <c r="N19" i="6" a="1"/>
  <c r="N22" i="1" a="1"/>
  <c r="N55" i="1" a="1"/>
  <c r="N11" i="6" a="1"/>
  <c r="N100" i="1" a="1"/>
  <c r="N117" i="1" a="1"/>
  <c r="N152" i="1" a="1"/>
  <c r="N86" i="6" a="1"/>
  <c r="N58" i="6" a="1"/>
  <c r="N102" i="6" a="1"/>
  <c r="N140" i="1" a="1"/>
  <c r="N12" i="6" a="1"/>
  <c r="N154" i="1" a="1"/>
  <c r="N166" i="1" a="1"/>
  <c r="N180" i="1" a="1"/>
  <c r="N165" i="6" a="1"/>
  <c r="N107" i="1" a="1"/>
  <c r="N37" i="6" a="1"/>
  <c r="N39" i="1" a="1"/>
  <c r="N142" i="1" a="1"/>
  <c r="N108" i="6" a="1"/>
  <c r="N49" i="1" a="1"/>
  <c r="N128" i="6" a="1"/>
  <c r="N67" i="6" a="1"/>
  <c r="N134" i="1" a="1"/>
  <c r="N99" i="1" a="1"/>
  <c r="N79" i="1" a="1"/>
  <c r="N180" i="6" a="1"/>
  <c r="N123" i="6" a="1"/>
  <c r="N31" i="1" a="1"/>
  <c r="N138" i="6" a="1"/>
  <c r="N212" i="6" a="1"/>
  <c r="N129" i="1" a="1"/>
  <c r="N10" i="6" a="1"/>
  <c r="N63" i="1" a="1"/>
  <c r="N35" i="6" a="1"/>
  <c r="N200" i="6" a="1"/>
  <c r="N138" i="1" a="1"/>
  <c r="N95" i="6" a="1"/>
  <c r="N161" i="6" a="1"/>
  <c r="N57" i="1" a="1"/>
  <c r="N36" i="6" a="1"/>
  <c r="N14" i="6" a="1"/>
  <c r="N154" i="6" a="1"/>
  <c r="N32" i="6" a="1"/>
  <c r="N177" i="1" a="1"/>
  <c r="N117" i="6" a="1"/>
  <c r="N27" i="1" a="1"/>
  <c r="N159" i="6" a="1"/>
  <c r="N119" i="6" a="1"/>
  <c r="N159" i="1" a="1"/>
  <c r="N179" i="6" a="1"/>
  <c r="N64" i="1" a="1"/>
  <c r="N169" i="6" a="1"/>
  <c r="N24" i="6" a="1"/>
  <c r="N45" i="1" a="1"/>
  <c r="N32" i="1" a="1"/>
  <c r="N7" i="1" a="1"/>
  <c r="N62" i="1" a="1"/>
  <c r="N190" i="6" a="1"/>
  <c r="N110" i="1" a="1"/>
  <c r="N85" i="6" a="1"/>
  <c r="N21" i="6" a="1"/>
  <c r="N113" i="1" a="1"/>
  <c r="N102" i="1" a="1"/>
  <c r="N110" i="6" a="1"/>
  <c r="N160" i="6" a="1"/>
  <c r="N25" i="1" a="1"/>
  <c r="N170" i="6" a="1"/>
  <c r="N165" i="1" a="1"/>
  <c r="N19" i="1" a="1"/>
  <c r="N140" i="6" a="1"/>
  <c r="N118" i="1" a="1"/>
  <c r="N182" i="6" a="1"/>
  <c r="N149" i="1" a="1"/>
  <c r="N167" i="6" a="1"/>
  <c r="N74" i="1" a="1"/>
  <c r="N60" i="6" a="1"/>
  <c r="N122" i="1" a="1"/>
  <c r="N18" i="6" a="1"/>
  <c r="N78" i="6" a="1"/>
  <c r="N167" i="1" a="1"/>
  <c r="N148" i="1" a="1"/>
  <c r="N177" i="6" a="1"/>
  <c r="N21" i="1" a="1"/>
  <c r="N34" i="6" a="1"/>
  <c r="N66" i="1" a="1"/>
  <c r="N147" i="1" a="1"/>
  <c r="N101" i="6" a="1"/>
  <c r="N92" i="6" a="1"/>
  <c r="N149" i="6" a="1"/>
  <c r="N179" i="1" a="1"/>
  <c r="N163" i="1" a="1"/>
  <c r="N118" i="6" a="1"/>
  <c r="N78" i="1" a="1"/>
  <c r="N43" i="6" a="1"/>
  <c r="N185" i="6" a="1"/>
  <c r="N103" i="6" a="1"/>
  <c r="N157" i="1" a="1"/>
  <c r="N103" i="1" a="1"/>
  <c r="N43" i="1" a="1"/>
  <c r="N111" i="6" a="1"/>
  <c r="N97" i="6" a="1"/>
  <c r="N156" i="1" a="1"/>
  <c r="N29" i="6" a="1"/>
  <c r="N155" i="6" a="1"/>
  <c r="N83" i="6" a="1"/>
  <c r="N66" i="6" a="1"/>
  <c r="N178" i="6" a="1"/>
  <c r="N73" i="1" a="1"/>
  <c r="N171" i="1" a="1"/>
  <c r="N112" i="1" a="1"/>
  <c r="N131" i="1" a="1"/>
  <c r="N82" i="1" a="1"/>
  <c r="N152" i="6" a="1"/>
  <c r="N125" i="1" a="1"/>
  <c r="N114" i="6" a="1"/>
  <c r="N61" i="6" a="1"/>
  <c r="N68" i="1" a="1"/>
  <c r="N50" i="6" a="1"/>
  <c r="N80" i="6" a="1"/>
  <c r="N51" i="1" a="1"/>
  <c r="N56" i="1" a="1"/>
  <c r="N16" i="6" a="1"/>
  <c r="N30" i="6" a="1"/>
  <c r="N81" i="1" a="1"/>
  <c r="N174" i="1" a="1"/>
  <c r="N175" i="1" a="1"/>
  <c r="N70" i="1" a="1"/>
  <c r="N9" i="6" a="1"/>
  <c r="N18" i="1" a="1"/>
  <c r="N210" i="6" a="1"/>
  <c r="N25" i="6" a="1"/>
  <c r="N81" i="6" a="1"/>
  <c r="N89" i="1" a="1"/>
  <c r="N209" i="6" a="1"/>
  <c r="N65" i="6" a="1"/>
  <c r="N203" i="6" a="1"/>
  <c r="N44" i="1" a="1"/>
  <c r="N45" i="6" a="1"/>
  <c r="N123" i="1" a="1"/>
  <c r="N109" i="6" a="1"/>
  <c r="N7" i="6" a="1"/>
  <c r="N175" i="6" a="1"/>
  <c r="N53" i="1" a="1"/>
  <c r="N33" i="6" a="1"/>
  <c r="N44" i="6" a="1"/>
  <c r="N83" i="1" a="1"/>
  <c r="N147" i="6" a="1"/>
  <c r="N92" i="1" a="1"/>
  <c r="N199" i="6" a="1"/>
  <c r="N73" i="6" a="1"/>
  <c r="N58" i="1" a="1"/>
  <c r="N173" i="1" a="1"/>
  <c r="N173" i="6" a="1"/>
  <c r="N126" i="6" a="1"/>
  <c r="N90" i="1" a="1"/>
  <c r="N126" i="1" a="1"/>
  <c r="N46" i="6" a="1"/>
  <c r="N8" i="1" a="1"/>
  <c r="N176" i="6" a="1"/>
  <c r="N153" i="1" a="1"/>
  <c r="N214" i="6" a="1"/>
  <c r="N38" i="6" a="1"/>
  <c r="N192" i="6" a="1"/>
  <c r="N29" i="1" a="1"/>
  <c r="N204" i="6" a="1"/>
  <c r="N47" i="1" a="1"/>
  <c r="N62" i="6" a="1"/>
  <c r="N156" i="6" a="1"/>
  <c r="N115" i="1" a="1"/>
  <c r="N178" i="1" a="1"/>
  <c r="N111" i="1" a="1"/>
  <c r="N164" i="6" a="1"/>
  <c r="N99" i="6" a="1"/>
  <c r="N164" i="1" a="1"/>
  <c r="N181" i="6" a="1"/>
  <c r="N181" i="6" l="1"/>
  <c r="N164" i="1"/>
  <c r="N99" i="6"/>
  <c r="N164" i="6"/>
  <c r="N111" i="1"/>
  <c r="N178" i="1"/>
  <c r="N115" i="1"/>
  <c r="N156" i="6"/>
  <c r="N62" i="6"/>
  <c r="N47" i="1"/>
  <c r="N204" i="6"/>
  <c r="N29" i="1"/>
  <c r="N192" i="6"/>
  <c r="N38" i="6"/>
  <c r="N214" i="6"/>
  <c r="N153" i="1"/>
  <c r="N176" i="6"/>
  <c r="N8" i="1"/>
  <c r="O8" i="1" s="1"/>
  <c r="N46" i="6"/>
  <c r="N126" i="1"/>
  <c r="N90" i="1"/>
  <c r="N126" i="6"/>
  <c r="N173" i="6"/>
  <c r="N173" i="1"/>
  <c r="N58" i="1"/>
  <c r="N73" i="6"/>
  <c r="N199" i="6"/>
  <c r="N92" i="1"/>
  <c r="N147" i="6"/>
  <c r="N83" i="1"/>
  <c r="N44" i="6"/>
  <c r="N33" i="6"/>
  <c r="N53" i="1"/>
  <c r="N175" i="6"/>
  <c r="N7" i="6"/>
  <c r="N109" i="6"/>
  <c r="N123" i="1"/>
  <c r="N45" i="6"/>
  <c r="N44" i="1"/>
  <c r="N203" i="6"/>
  <c r="N65" i="6"/>
  <c r="N209" i="6"/>
  <c r="N89" i="1"/>
  <c r="N81" i="6"/>
  <c r="N25" i="6"/>
  <c r="N210" i="6"/>
  <c r="N18" i="1"/>
  <c r="N9" i="6"/>
  <c r="N70" i="1"/>
  <c r="N175" i="1"/>
  <c r="N174" i="1"/>
  <c r="N81" i="1"/>
  <c r="N30" i="6"/>
  <c r="N16" i="6"/>
  <c r="N56" i="1"/>
  <c r="N51" i="1"/>
  <c r="N80" i="6"/>
  <c r="N50" i="6"/>
  <c r="N68" i="1"/>
  <c r="N61" i="6"/>
  <c r="N114" i="6"/>
  <c r="N125" i="1"/>
  <c r="N152" i="6"/>
  <c r="N82" i="1"/>
  <c r="N131" i="1"/>
  <c r="N112" i="1"/>
  <c r="N171" i="1"/>
  <c r="N73" i="1"/>
  <c r="N178" i="6"/>
  <c r="N66" i="6"/>
  <c r="N83" i="6"/>
  <c r="N155" i="6"/>
  <c r="N29" i="6"/>
  <c r="N156" i="1"/>
  <c r="N97" i="6"/>
  <c r="N111" i="6"/>
  <c r="N43" i="1"/>
  <c r="N103" i="1"/>
  <c r="N157" i="1"/>
  <c r="N103" i="6"/>
  <c r="N185" i="6"/>
  <c r="N43" i="6"/>
  <c r="N78" i="1"/>
  <c r="N118" i="6"/>
  <c r="N163" i="1"/>
  <c r="N179" i="1"/>
  <c r="N149" i="6"/>
  <c r="N92" i="6"/>
  <c r="N101" i="6"/>
  <c r="N147" i="1"/>
  <c r="N66" i="1"/>
  <c r="N34" i="6"/>
  <c r="N21" i="1"/>
  <c r="N177" i="6"/>
  <c r="N148" i="1"/>
  <c r="N167" i="1"/>
  <c r="N78" i="6"/>
  <c r="N18" i="6"/>
  <c r="N122" i="1"/>
  <c r="N60" i="6"/>
  <c r="N74" i="1"/>
  <c r="N167" i="6"/>
  <c r="N149" i="1"/>
  <c r="N182" i="6"/>
  <c r="N118" i="1"/>
  <c r="N140" i="6"/>
  <c r="N19" i="1"/>
  <c r="N165" i="1"/>
  <c r="N170" i="6"/>
  <c r="N25" i="1"/>
  <c r="N160" i="6"/>
  <c r="N110" i="6"/>
  <c r="N102" i="1"/>
  <c r="N113" i="1"/>
  <c r="N21" i="6"/>
  <c r="N85" i="6"/>
  <c r="N110" i="1"/>
  <c r="N190" i="6"/>
  <c r="N62" i="1"/>
  <c r="N7" i="1"/>
  <c r="O7" i="1" s="1"/>
  <c r="N32" i="1"/>
  <c r="N45" i="1"/>
  <c r="N24" i="6"/>
  <c r="N169" i="6"/>
  <c r="N64" i="1"/>
  <c r="N179" i="6"/>
  <c r="N159" i="1"/>
  <c r="N119" i="6"/>
  <c r="N159" i="6"/>
  <c r="N27" i="1"/>
  <c r="N117" i="6"/>
  <c r="N177" i="1"/>
  <c r="N32" i="6"/>
  <c r="N154" i="6"/>
  <c r="N14" i="6"/>
  <c r="N36" i="6"/>
  <c r="N57" i="1"/>
  <c r="N161" i="6"/>
  <c r="N95" i="6"/>
  <c r="N138" i="1"/>
  <c r="N200" i="6"/>
  <c r="N35" i="6"/>
  <c r="N63" i="1"/>
  <c r="N10" i="6"/>
  <c r="N129" i="1"/>
  <c r="N212" i="6"/>
  <c r="N138" i="6"/>
  <c r="N31" i="1"/>
  <c r="N123" i="6"/>
  <c r="N180" i="6"/>
  <c r="N79" i="1"/>
  <c r="N99" i="1"/>
  <c r="N134" i="1"/>
  <c r="N67" i="6"/>
  <c r="N128" i="6"/>
  <c r="N49" i="1"/>
  <c r="N108" i="6"/>
  <c r="N142" i="1"/>
  <c r="N39" i="1"/>
  <c r="N37" i="6"/>
  <c r="N107" i="1"/>
  <c r="N165" i="6"/>
  <c r="N180" i="1"/>
  <c r="N166" i="1"/>
  <c r="N154" i="1"/>
  <c r="N12" i="6"/>
  <c r="N140" i="1"/>
  <c r="N102" i="6"/>
  <c r="N58" i="6"/>
  <c r="N86" i="6"/>
  <c r="N152" i="1"/>
  <c r="N117" i="1"/>
  <c r="N100" i="1"/>
  <c r="N11" i="6"/>
  <c r="N55" i="1"/>
  <c r="N22" i="1"/>
  <c r="N19" i="6"/>
  <c r="N59" i="6"/>
  <c r="N187" i="6"/>
  <c r="N54" i="6"/>
  <c r="N161" i="1"/>
  <c r="N176" i="1"/>
  <c r="N157" i="6"/>
  <c r="N134" i="6"/>
  <c r="N84" i="6"/>
  <c r="N42" i="6"/>
  <c r="N163" i="6"/>
  <c r="N162" i="6"/>
  <c r="N30" i="1"/>
  <c r="N207" i="6"/>
  <c r="N119" i="1"/>
  <c r="N151" i="1"/>
  <c r="N153" i="6"/>
  <c r="N104" i="6"/>
  <c r="N84" i="1"/>
  <c r="N166" i="6"/>
  <c r="N172" i="1"/>
  <c r="N112" i="6"/>
  <c r="N26" i="6"/>
  <c r="N201" i="6"/>
  <c r="N162" i="1"/>
  <c r="N20" i="1"/>
  <c r="N168" i="6"/>
  <c r="N151" i="6"/>
  <c r="N63" i="6"/>
  <c r="N38" i="1"/>
  <c r="N94" i="6"/>
  <c r="N35" i="1"/>
  <c r="N93" i="1"/>
  <c r="N17" i="6"/>
  <c r="N128" i="1"/>
  <c r="N96" i="1"/>
  <c r="N121" i="6"/>
  <c r="N71" i="1"/>
  <c r="N146" i="6"/>
  <c r="N169" i="1"/>
  <c r="N139" i="1"/>
  <c r="N76" i="1"/>
  <c r="N141" i="6"/>
  <c r="N158" i="1"/>
  <c r="N49" i="6"/>
  <c r="N23" i="6"/>
  <c r="N97" i="1"/>
  <c r="N105" i="6"/>
  <c r="N132" i="1"/>
  <c r="N170" i="1"/>
  <c r="N13" i="6"/>
  <c r="N87" i="6"/>
  <c r="N145" i="6"/>
  <c r="N205" i="6"/>
  <c r="N48" i="1"/>
  <c r="N130" i="6"/>
  <c r="N80" i="1"/>
  <c r="N90" i="6"/>
  <c r="N59" i="1"/>
  <c r="N120" i="6"/>
  <c r="N46" i="1"/>
  <c r="N77" i="1"/>
  <c r="N146" i="1"/>
  <c r="N74" i="6"/>
  <c r="N61" i="1"/>
  <c r="N14" i="1"/>
  <c r="N137" i="1"/>
  <c r="N34" i="1"/>
  <c r="N211" i="6"/>
  <c r="N41" i="1"/>
  <c r="N181" i="1"/>
  <c r="N145" i="1"/>
  <c r="N142" i="6"/>
  <c r="N76" i="6"/>
  <c r="N206" i="6"/>
  <c r="N75" i="1"/>
  <c r="N130" i="1"/>
  <c r="N141" i="1"/>
  <c r="N105" i="1"/>
  <c r="N9" i="1"/>
  <c r="N148" i="6"/>
  <c r="N42" i="1"/>
  <c r="N150" i="6"/>
  <c r="N113" i="6"/>
  <c r="N50" i="1"/>
  <c r="N116" i="6"/>
  <c r="N31" i="6"/>
  <c r="N28" i="1"/>
  <c r="N55" i="6"/>
  <c r="N47" i="6"/>
  <c r="N20" i="6"/>
  <c r="N143" i="1"/>
  <c r="N70" i="6"/>
  <c r="N52" i="1"/>
  <c r="N51" i="6"/>
  <c r="N188" i="6"/>
  <c r="N125" i="6"/>
  <c r="N137" i="6"/>
  <c r="N72" i="1"/>
  <c r="N79" i="6"/>
  <c r="N114" i="1"/>
  <c r="N88" i="1"/>
  <c r="N98" i="1"/>
  <c r="N96" i="6"/>
  <c r="N52" i="6"/>
  <c r="N67" i="1"/>
  <c r="N196" i="6"/>
  <c r="N88" i="6"/>
  <c r="N91" i="1"/>
  <c r="N150" i="1"/>
  <c r="N189" i="6"/>
  <c r="N85" i="1"/>
  <c r="N198" i="6"/>
  <c r="N107" i="6"/>
  <c r="N69" i="6"/>
  <c r="N28" i="6"/>
  <c r="N56" i="6"/>
  <c r="N124" i="1"/>
  <c r="N12" i="1"/>
  <c r="N87" i="1"/>
  <c r="N48" i="6"/>
  <c r="N144" i="6"/>
  <c r="N183" i="6"/>
  <c r="N86" i="1"/>
  <c r="N65" i="1"/>
  <c r="N54" i="1"/>
  <c r="N60" i="1"/>
  <c r="N64" i="6"/>
  <c r="N11" i="1"/>
  <c r="N144" i="1"/>
  <c r="N41" i="6"/>
  <c r="N171" i="6"/>
  <c r="N36" i="1"/>
  <c r="N172" i="6"/>
  <c r="N124" i="6"/>
  <c r="N184" i="6"/>
  <c r="N8" i="6"/>
  <c r="N213" i="6"/>
  <c r="N69" i="1"/>
  <c r="N91" i="6"/>
  <c r="N89" i="6"/>
  <c r="N168" i="1"/>
  <c r="N115" i="6"/>
  <c r="N10" i="1"/>
  <c r="N132" i="6"/>
  <c r="N208" i="6"/>
  <c r="N197" i="6"/>
  <c r="N101" i="1"/>
  <c r="N22" i="6"/>
  <c r="N160" i="1"/>
  <c r="N27" i="6"/>
  <c r="N202" i="6"/>
  <c r="N194" i="6"/>
  <c r="N133" i="6"/>
  <c r="N191" i="6"/>
  <c r="N116" i="1"/>
  <c r="N82" i="6"/>
  <c r="N136" i="6"/>
  <c r="N131" i="6"/>
  <c r="N106" i="1"/>
  <c r="N26" i="1"/>
  <c r="N71" i="6"/>
  <c r="N72" i="6"/>
  <c r="N109" i="1"/>
  <c r="N158" i="6"/>
  <c r="N93" i="6"/>
  <c r="N127" i="1"/>
  <c r="N13" i="1"/>
  <c r="N57" i="6"/>
  <c r="N174" i="6"/>
  <c r="N135" i="1"/>
  <c r="N127" i="6"/>
  <c r="N15" i="6"/>
  <c r="N193" i="6"/>
  <c r="N135" i="6"/>
  <c r="N121" i="1"/>
  <c r="N94" i="1"/>
  <c r="N195" i="6"/>
  <c r="N186" i="6"/>
  <c r="N16" i="1"/>
  <c r="N95" i="1"/>
  <c r="N104" i="1"/>
  <c r="N98" i="6"/>
  <c r="N53" i="6"/>
  <c r="N108" i="1"/>
  <c r="N39" i="6"/>
  <c r="N106" i="6"/>
  <c r="N143" i="6"/>
  <c r="N37" i="1"/>
  <c r="N100" i="6"/>
  <c r="N155" i="1"/>
  <c r="N139" i="6"/>
  <c r="N77" i="6"/>
  <c r="N120" i="1"/>
  <c r="N122" i="6"/>
  <c r="N15" i="1"/>
  <c r="N136" i="1"/>
  <c r="N129" i="6"/>
  <c r="N23" i="1"/>
  <c r="N33" i="1"/>
  <c r="N17" i="1"/>
  <c r="N68" i="6"/>
  <c r="N133" i="1"/>
  <c r="N40" i="6"/>
  <c r="N75" i="6"/>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<sst xmlns="http://schemas.openxmlformats.org/spreadsheetml/2006/main" count="223" uniqueCount="137">
  <si>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</si>
  <si>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</si>
  <si>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</si>
  <si>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</si>
  <si>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</si>
  <si>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</si>
  <si>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</si>
  <si>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</si>
  <si>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</si>
  <si>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</si>
  <si>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</si>
  <si>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</si>
  <si>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</si>
  <si>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</si>
  <si>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</si>
  <si>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</si>
  <si>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</si>
  <si>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</si>
  <si>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</si>
  <si>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</si>
  <si>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</si>
  <si>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</si>
  <si>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</si>
  <si>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</si>
  <si>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</si>
  <si>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</si>
  <si>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</si>
  <si>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</si>
  <si>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</si>
  <si>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</si>
  <si>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</si>
  <si>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</si>
  <si>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</si>
  <si>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</si>
  <si>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</si>
  <si>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</si>
  <si>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</si>
  <si>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</si>
  <si>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</si>
  <si>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</si>
  <si>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</si>
  <si>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</si>
  <si>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</si>
  <si>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</si>
  <si>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</si>
  <si>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</si>
  <si>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</si>
  <si>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</si>
  <si>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</si>
  <si>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</si>
  <si>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</si>
  <si>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</si>
  <si>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</si>
  <si>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Cincinnati Open - Cincinnati, Masters, USA, Hard, 04/08/2025, $10.6M, ATP Masters 1000                                                                                                                                                                                                                                               </t>
  </si>
  <si>
    <t>Jannik Sinner</t>
  </si>
  <si>
    <t>ITA</t>
  </si>
  <si>
    <t>Adrian Mannarino</t>
  </si>
  <si>
    <t>FRA</t>
  </si>
  <si>
    <t>Felix Auger Aliassime</t>
  </si>
  <si>
    <t>CAN</t>
  </si>
  <si>
    <t>Benjamin Bonzi</t>
  </si>
  <si>
    <t>Taylor Harry Fritz</t>
  </si>
  <si>
    <t>USA</t>
  </si>
  <si>
    <t>Terence Atmane</t>
  </si>
  <si>
    <t>Frances Tiafoe</t>
  </si>
  <si>
    <t>Holger Rune</t>
  </si>
  <si>
    <t>DEN</t>
  </si>
  <si>
    <t>Francisco Comesana</t>
  </si>
  <si>
    <t>ARG</t>
  </si>
  <si>
    <t>Andrey Rublev</t>
  </si>
  <si>
    <t>RUS</t>
  </si>
  <si>
    <t>Luca Nardi</t>
  </si>
  <si>
    <t>Carlos Alcaraz</t>
  </si>
  <si>
    <t>ESP</t>
  </si>
  <si>
    <t>Ben Shelton</t>
  </si>
  <si>
    <t>Roberto Bautista Agut</t>
  </si>
  <si>
    <t xml:space="preserve">Sofia 1 Challenger, Challenger, BUL, Clay, 11/08/2025, ˆ54K, Challenger 50                                                                                                                                                                                                                                                  </t>
  </si>
  <si>
    <t>Nerman Fatic</t>
  </si>
  <si>
    <t>BIH</t>
  </si>
  <si>
    <t>Luciano Emanuel Ambrogi</t>
  </si>
  <si>
    <t>Sebastian Gima</t>
  </si>
  <si>
    <t>ROU</t>
  </si>
  <si>
    <t>Daniel Rincon</t>
  </si>
  <si>
    <t>Stefan Adrian Andreescu</t>
  </si>
  <si>
    <t>Zdenek Kolar</t>
  </si>
  <si>
    <t>CZE</t>
  </si>
  <si>
    <t>Nikolas Sanchez-Izquierdo</t>
  </si>
  <si>
    <t>Marat Sharipov</t>
  </si>
  <si>
    <t>Murkel Dellien</t>
  </si>
  <si>
    <t>BOL</t>
  </si>
  <si>
    <t>Denis Yevseyev</t>
  </si>
  <si>
    <t>KAZ</t>
  </si>
  <si>
    <t>Sandro Kopp</t>
  </si>
  <si>
    <t>AUT</t>
  </si>
  <si>
    <t>Milos Karol</t>
  </si>
  <si>
    <t>SVK</t>
  </si>
  <si>
    <t>Mika Brunold</t>
  </si>
  <si>
    <t>SUI</t>
  </si>
  <si>
    <t>Dali Blanch</t>
  </si>
  <si>
    <t>Aryan Shah</t>
  </si>
  <si>
    <t>IND</t>
  </si>
  <si>
    <t>Duje Ajdukovic</t>
  </si>
  <si>
    <t>CRO</t>
  </si>
  <si>
    <t xml:space="preserve">Cincinnati Open - Cincinnati, Masters, USA, Hard, 04/08/2025, $5.152M, WTA 1000                                                                                                                                                                                                                                                       </t>
  </si>
  <si>
    <t>Aryna Sabalenka</t>
  </si>
  <si>
    <t>BLR</t>
  </si>
  <si>
    <t>Jessica Bouzas Maneiro</t>
  </si>
  <si>
    <t>Elena Rybakina</t>
  </si>
  <si>
    <t>Madison Keys</t>
  </si>
  <si>
    <t>Iga Swiatek</t>
  </si>
  <si>
    <t>POL</t>
  </si>
  <si>
    <t>Sorana Cirstea</t>
  </si>
  <si>
    <t>Ekaterina Alexandrova</t>
  </si>
  <si>
    <t>Anna Kalinskaya</t>
  </si>
  <si>
    <t>Clara Tauson</t>
  </si>
  <si>
    <t>Veronika Kudermetova</t>
  </si>
  <si>
    <t>x</t>
  </si>
  <si>
    <r>
      <t xml:space="preserve">1st meeting. Clay win %'s are better for Blanch.
Brunold had a 2 sets win in the 1st round. CH q final in July. CH semi in June. 
Blanch has come through the qual rounds. 3rd set tie break win as slight underdog in the 1st round. 2 CH semis in June. Before that, he played mostly ITF's. 
12 month and 2025 CH stats are close but favour Blanch overall. Good chance of 3 sets.
</t>
    </r>
    <r>
      <rPr>
        <b/>
        <sz val="12"/>
        <color theme="1"/>
        <rFont val="Calibri"/>
        <family val="2"/>
        <scheme val="minor"/>
      </rPr>
      <t>Lay Brunold around 1.25 and remove liability at 1.50. Lay set 1 winner.</t>
    </r>
  </si>
  <si>
    <r>
      <t xml:space="preserve">H2H 1-1. Most recent July 2023, clay, Kopp in 2. Karol won indoors in Jan 2023, 3 sets. 12 month clay win %'s are even. Kopp leads in 2025.
Kopp had a 2 sets win in the 1st round. CH semi in April. He played mostly ITF's in the last year.
Karol had a 2 sets win over Midon as underdog in the 1st round. His best results are in ITF's. 
12 month CH stats favour Karol overall. ITF stats also favour him overall. 
</t>
    </r>
    <r>
      <rPr>
        <b/>
        <sz val="12"/>
        <color theme="1"/>
        <rFont val="Calibri"/>
        <family val="2"/>
        <scheme val="minor"/>
      </rPr>
      <t xml:space="preserve">Lay Kopp around 1.65 and remove liability at 2.10. </t>
    </r>
  </si>
  <si>
    <r>
      <t xml:space="preserve">Shah 1-0 (July 2025, hard, 3 sets). Clay win %'s are better for Shah. 
Shah had a 3 sets win in the 1st round. ITF semi and q final in May. He is inexperienced on clay with just 15 matches. 
Ajdukovic needed 3 sets in the 1st round as 1.11 favourite. CH semi in July. CH q final in May. He reached the Semi final in Bastad in July 2024. He then lost his next 9 matches on clay. 
</t>
    </r>
    <r>
      <rPr>
        <sz val="12"/>
        <color rgb="FFFF0000"/>
        <rFont val="Calibri"/>
        <family val="2"/>
        <scheme val="minor"/>
      </rPr>
      <t>Be careful with stake size.</t>
    </r>
    <r>
      <rPr>
        <sz val="12"/>
        <color theme="1"/>
        <rFont val="Calibri"/>
        <family val="2"/>
        <scheme val="minor"/>
      </rPr>
      <t xml:space="preserve"> 
</t>
    </r>
    <r>
      <rPr>
        <b/>
        <sz val="12"/>
        <color theme="1"/>
        <rFont val="Calibri"/>
        <family val="2"/>
        <scheme val="minor"/>
      </rPr>
      <t>Back Ajdukovic around 2.00 to 2.20 and remove liability at 1.60.</t>
    </r>
  </si>
  <si>
    <r>
      <t xml:space="preserve">1st meeting. Clay win %'s are better for Dellien. 
Dellien had a 2 sets win in the 1st round as favourite. CH q final in July. CH semi in April. CH q final in March. CH semi in Feb.
Yevseyev had an easy win over Miralles in the 1st round as underdog. CH q finals in March and Nov. 
12 month CH stats are stronger for Dellien on serve.
</t>
    </r>
    <r>
      <rPr>
        <b/>
        <sz val="12"/>
        <color theme="1"/>
        <rFont val="Calibri"/>
        <family val="2"/>
        <scheme val="minor"/>
      </rPr>
      <t>Back Dellien around 2.20 to 2.30 and remove liability at 1.70.</t>
    </r>
  </si>
  <si>
    <r>
      <t xml:space="preserve">1st meeting. Clay win %'s are better for Fatic.
Fatic had a 3 sets win in the 1st round. CH final in June. CH final in May. CH q final in March. 
Ambrogi had a 2 sets win as huge underdog in the 1st round. His best results are in ITF's. 
</t>
    </r>
    <r>
      <rPr>
        <b/>
        <sz val="12"/>
        <color theme="1"/>
        <rFont val="Calibri"/>
        <family val="2"/>
        <scheme val="minor"/>
      </rPr>
      <t xml:space="preserve">Back Fatic around 1.70 to 1.80 and remove liability at 1.35. </t>
    </r>
  </si>
  <si>
    <r>
      <t xml:space="preserve">1st meeting. Clay win %'s are fairly even. 
Sanchez-Izquierdo had an easy win in the 1st round. CH q final in July. CH final in May. CH semi in Aug 2024. 
Sharipov plays most of his matches in ITF's. 
12 month CH stats favour Sanchez-Izquierdo overall. 
</t>
    </r>
    <r>
      <rPr>
        <b/>
        <sz val="12"/>
        <color theme="1"/>
        <rFont val="Calibri"/>
        <family val="2"/>
        <scheme val="minor"/>
      </rPr>
      <t xml:space="preserve">Back Sanchez-Izquierdo around 2.20 to 2.30 and remove liability at 1.70. </t>
    </r>
  </si>
  <si>
    <r>
      <t xml:space="preserve">Kolar 1-0 (Jan 2025, clay, 2 sets). Clay win %'s are better for Kolar. 
Andreescu came through the 1st round when Jianu retired. He plays mostly low level M15 ITF's. 
Kolar had an easy win in the 1st round. CH q final in May. Most of his matches were in ITF's. 
</t>
    </r>
    <r>
      <rPr>
        <b/>
        <sz val="12"/>
        <color theme="1"/>
        <rFont val="Calibri"/>
        <family val="2"/>
        <scheme val="minor"/>
      </rPr>
      <t>Back Kolar around 1.70 to 1.80 and remove liability at 1.35.</t>
    </r>
    <r>
      <rPr>
        <sz val="12"/>
        <color theme="1"/>
        <rFont val="Calibri"/>
        <family val="2"/>
        <scheme val="minor"/>
      </rPr>
      <t xml:space="preserve"> </t>
    </r>
  </si>
  <si>
    <r>
      <t xml:space="preserve">1st meeting. Clay win %'s favour Gima. 
Gima has come through the qual rounds. 3 sets win in the 1st round as slight favourite. Most of his matches were in ITF's. 
Rincon had an easy win in the 1st round. CH q final in June. CH q final in May. 
12 month CH stats are quite even. 2025 CH stats favour Gima. Rincon has better CH results in recent months. 
</t>
    </r>
    <r>
      <rPr>
        <b/>
        <sz val="12"/>
        <color theme="1"/>
        <rFont val="Calibri"/>
        <family val="2"/>
        <scheme val="minor"/>
      </rPr>
      <t>Back Rincon around 1.80 to 1.90 and remove liability at 1.40.</t>
    </r>
  </si>
  <si>
    <r>
      <t xml:space="preserve">Swiatek 4-0. Most recent Apr 2024, clay, 2 sets. The other matches were on hard. 2 easy sets win in Feb 2024. Easy win in 2023. 3 sets win in 2022. Cirstea won just 4 games in total in their last 2 matches. Hard win %'s are stronger for Swiatek. 
Swiatek reached the Semi finals last year. 2 sets win over Potapova in the 2nd round. Walkover in the 3rd round. 4th Round in Montreal 2025, Quarter finals in Miami 2025, Semi finals in Indian Wells 2025, Quarter finals in Dubai 2025, Semi finals in Doha 2025, Semi finals at the Australian Open 2025, Quarter finals at the US Open 2024.
Cirstea had a 3 sets win over Vekic as underdog in the 1st round. 3 sets win over Frech as slight favourite in the 2nd round.  3 sets win over Yuan in the 3rd round. She reached the 2nd rounds in Miami and Indian Wells. Quarter finals in Austin 2025, Quarter finals in Dubai 2025.
12 month and 2025 stats strongly favour Swiatek. 
</t>
    </r>
    <r>
      <rPr>
        <b/>
        <sz val="12"/>
        <color theme="1"/>
        <rFont val="Calibri"/>
        <family val="2"/>
        <scheme val="minor"/>
      </rPr>
      <t>We can try a lay of Swiatek and remove liability at 1.10. (although she won 6-1, 6-1 in their last 2 meetings). Back Swiatek if she loses set 1.</t>
    </r>
  </si>
  <si>
    <r>
      <t xml:space="preserve">1st meeting. Hard win %'s are better for Tauson. 
Tauson lost in the qual rounds last year. 3 sets win over Tomljanovic in the 2nd round. Semi finals in Montreal 2025, Final in Dubai 2025, 3rd Round at the Australian Open 2025, Title in Auckland 2025, Quarter finals in Osaka 2024.
Kudermetova had an easy win over Lamens in the 1st round. 2 tight sets win over Bencic as underdog. She reached the 3rd round in Montreal. 2nd rounds in Miami and Dubai.4th Round at the Australian Open 2025, Quarter finals in Hobart 2025, Semi finals in Seoul 2024.
12 month and 2025 stats favour Tauson on serve. She has the better ROI on hard. Kudermetova's recent form has improved. Good chance of 3 sets.
</t>
    </r>
    <r>
      <rPr>
        <b/>
        <sz val="12"/>
        <color theme="1"/>
        <rFont val="Calibri"/>
        <family val="2"/>
        <scheme val="minor"/>
      </rPr>
      <t>Back Tauson around 2.20 to 2.30 and remove liability at 1.70.</t>
    </r>
  </si>
  <si>
    <r>
      <t xml:space="preserve">Keys 3-2. Most recent Jan 2025, hard, keys in 3. Rybakina won on hard in March 2024, 2 sets. Rybakina won indoors in Oct 2022, 3 sets. Keys won on hard in Aug 2022, 2 sets. Hard win %'s favour Keys.
Rybakina lost in the 2nd round last year. She needed 3 sets against Zarazua in the 2nd round. 3 sets win over Mertens in the 3rd round. Semi finals in Montreal 2025, Semi finals in Washington 2025, 4th Round in Indian Wells 2025, Semi finals in Dubai 2025, Quarter finals in Doha 2025, Semi finals in Abu Dhabi 2025, 4th Round at the Australian Open 2025.
Keys made hard work of her 2nd round match, beating Lys in a 3rd set tie break. 2 sets win over Ito in the 3rd round. She reached the Quarter finals in Montreal 2025, Semi finals in Indian Wells 2025, Title in Adelaide 2025, Quarter finals in Auckland 2025, 4th Round in Beijing 2024, 3rd Round at the US Open 2024. 
12 month and 2025 stats are stronger for Rybakina on serve. Stats in the last month also favour Rybakina. Chance of 3 sets.
</t>
    </r>
    <r>
      <rPr>
        <b/>
        <sz val="12"/>
        <color theme="1"/>
        <rFont val="Calibri"/>
        <family val="2"/>
        <scheme val="minor"/>
      </rPr>
      <t>Back Rybakina around 2.20 to 2.30 and remove liability at 1.70.</t>
    </r>
  </si>
  <si>
    <r>
      <t xml:space="preserve">Sabalenka 1-0 (Jan 2025, hard, 2 sets). Hard win %'s are much better for Sabalenka. 
Sabalenka won the title last year. 2 sets win over Vondrousova in the 2nd round. She needed a 3rd set tie break against Raducanu in the 3rd round. Title in Miami 2025, Final in Indian Wells 2025, Title in Brisbane 2025, Title in Wuhan 2024, Quarter finals in Beijing 2024, Title at the US Open 2024.
Maneiro had a 2 sets win over Williams in the 1st round. 2 sets win over Fernandez in the 2nd round. Straight sets win over Townsend in the 3rd round. She reached the Quarter finals in Montreal. 2nd round as lucky loser last season. Quarter finals in Guangzhou 2024, 3rd Round at the US Open 2024.
</t>
    </r>
    <r>
      <rPr>
        <b/>
        <sz val="12"/>
        <color theme="1"/>
        <rFont val="Calibri"/>
        <family val="2"/>
        <scheme val="minor"/>
      </rPr>
      <t>Back Sabalenka around 1.70 or if she loses set 1.</t>
    </r>
  </si>
  <si>
    <r>
      <t xml:space="preserve">Alexandrova 6-0. Most recent Oct 2024, hard, 3 sets. She won on hard in Sep 2023, 3 sets. Hard win %'s are a little better for Kalinskaya. 
Alexandrova lost in the 1st round last year. 2 sets win over Sun in the 2nd round. 2 sets win over Joint in the 3rd round. Semi finals in Doha 2025, Quarter finals in Wuhan 2024, 3rd Round at the US Open 2024, Semi finals in Monterrey 2024.
Kalinskaya reached the 2nd round last year. 3 sets win over Stearns in the 2nd round. 2 sets win over Anisimova as underdog in the 3rd round. 3rd Round in Montreal 2025, Final in Washington 2025, Quarter finals in Ningbo 2024, 4th Round in Beijing 2024, 3rd Round at the US Open 2024.
12 month and 2025 stats favour Alexandrova. The 2025 stats are closer. Good chance of 3 sets. 
</t>
    </r>
    <r>
      <rPr>
        <b/>
        <sz val="12"/>
        <color theme="1"/>
        <rFont val="Calibri"/>
        <family val="2"/>
        <scheme val="minor"/>
      </rPr>
      <t>Back Alexandrova around 2.20 to 2.30 and remove liability at 1.70. Lay set 1 winner.</t>
    </r>
  </si>
  <si>
    <r>
      <t xml:space="preserve">Shelton 2-0. Most recent Aug 2024, straight sets. He won on hard in Jan 2024, Hard win %'s favour Shelton.
Shelton reached the Quarter finals last year. His opponent in the 2nd round retired. Title in Toronto 2025, Semi finals in Washington 2025, Quarter finals in Indian Wells 2025, Semi finals at the Australian Open 2025, 4th Round in Shanghai 2024, Quarter finals in Tokyo 2024, 3rd Round at the US Open 2024.
Bautista Agut lost in the qual rounds last season. 2 tie breaks win in the 1st round. 2 sets win over Norrie in the 2nd round as underdog. 2nd rounds in Dubai, Beijing and the US Open. 
12 month and 2025 stats favour Shelton on serve. Shelton has the better ROI. 
</t>
    </r>
    <r>
      <rPr>
        <b/>
        <sz val="12"/>
        <color theme="1"/>
        <rFont val="Calibri"/>
        <family val="2"/>
        <scheme val="minor"/>
      </rPr>
      <t>Lay Shelton around 1.15 and remove liability at 1.30. Back Shelton around 1.75 to 1.85 and remove liability at 1.40.</t>
    </r>
  </si>
  <si>
    <r>
      <t xml:space="preserve">Tiafoe 1-0 (Aug 2024, hard, 3rd set tie break). 12 month hard win %'s are even. Rune leads in 2025. 
Tiafoe reached the final last year. 2 sets win over Carballes Baena in the 2nd round. 2 sets win over Humbert in the 3rd round. 4th Round in Toronto 2025, Quarter finals in Washington 2025, Semi finals at the US Open 2024.
Rune reached the Semi final last season. 2 sets win over Safiullin in the 2nd round. 2 sets win over Michelsen in the 3rd round. 4th Round in Toronto 2025, Final in Indian Wells 2025, 4th Round at the Australian Open 2025, 4th Round in Shanghai 2024, Semi finals in Tokyo 2024.
12 month stats favour Tiafoe overall. 2025 stats are better for Rune overall. Good chance of 3 sets and/or tie breaks. 
</t>
    </r>
    <r>
      <rPr>
        <b/>
        <sz val="12"/>
        <color theme="1"/>
        <rFont val="Calibri"/>
        <family val="2"/>
        <scheme val="minor"/>
      </rPr>
      <t xml:space="preserve">Lay Tiafoe around 1.65 and remove liability at 2.10. Lay set 1 winner. </t>
    </r>
  </si>
  <si>
    <r>
      <t xml:space="preserve">Sinner 3-0. Most recent March 2023, hard, 2 sets. She won on hard in Aug 2022, 3 sets. Hard win %'s are better for Sinner.
Sinner won the title last year. Easy win over Galan in the 2nd round. 2 sets win over Diallo in the 3rd round. Title at the Australian Open 2025, Title in Shanghai 2024, Final in Beijing 2024, Title at the US Open 2024.
Mannarino lost in the 1st round last season. He has come through the qual rounds. Easy win over Thompson in the 1st round. 2 sets win over Machac in the 2nd round as underdog. 3 sets win over Paul in the 3rd round. 2nd round last week as qualifier. Quarter finals in Chengdu 2024. 
</t>
    </r>
    <r>
      <rPr>
        <b/>
        <sz val="12"/>
        <color theme="1"/>
        <rFont val="Calibri"/>
        <family val="2"/>
        <scheme val="minor"/>
      </rPr>
      <t>Lay Sinner and remove liability at 1.09. Back Sinner if he loses set 1.</t>
    </r>
  </si>
  <si>
    <r>
      <t xml:space="preserve">1st meeting. Hard win %'s are fairly even. 
Aliassime reached the 3rd round last season. 2 sets win over Etcheverry in the 2nd round. 2 sets win by retirement in the 3rd round. Final in Dubai  2025, Semi finals in Doha 2025, Title in Adelaide 2025.
Bonzi had a 3 sets win over Arnaldi as underdog in the 1st round. 3rd set tie break win over Musetti as huge underdog in the 2nd round. 3 sets win over Tsitsipas in the 3rd round. He reached the 3rd Round at the Australian Open 2025. Quarter finals in Adelaide as qualifier. 
12 month and 2025 stats favour Aliassime. Chance of 3 sets.
</t>
    </r>
    <r>
      <rPr>
        <b/>
        <sz val="12"/>
        <color theme="1"/>
        <rFont val="Calibri"/>
        <family val="2"/>
        <scheme val="minor"/>
      </rPr>
      <t>Back Aliassime around 2.00 to 2.20 and remove liability at 1.60.</t>
    </r>
  </si>
  <si>
    <r>
      <t xml:space="preserve">Fritz 1-0 (Oct 2024, hard, 2 tie breaks). Hard win %'s are stronger for Fritz. 
Fritz lost in the 1st round last year. 2 sets win over Nava in the 2nd round. 2 close sets win over Sonego. Semi finals in Toronto 2025, Quarter finals in Washington 2025, Semi finals in Miami 2025, 4th Round in Indian Wells 2025, 3rd Round at the Australian Open 2025, Semi finals in Shanghai 2024, Final at the US Open 2024.
Atmane has come through the qual rounds. Easy win over Nishioka in the 1st round. 3rd set tie break win over Cobolli in the 2nd round. Easy win over Fonseca as underdog in the 3rd round. CH titles in April and May. 2nd round in Shanghai as qualifier. 
12 month and 2025 stats are stronger for Fritz. 
</t>
    </r>
    <r>
      <rPr>
        <b/>
        <sz val="12"/>
        <color theme="1"/>
        <rFont val="Calibri"/>
        <family val="2"/>
        <scheme val="minor"/>
      </rPr>
      <t>Lay Fritz  and remove liability at 1.20. Back Fritz if he loses set 1.</t>
    </r>
  </si>
  <si>
    <r>
      <t xml:space="preserve">Comesana 1-0 (July 2024, grass, 4 sets). 12 month hard win %'s favour Comesana. They are even in 2025. 
Comesana had a 2 sets win over Munar in the 1st round as huge underdog. in the 2nd round, Darderi retired in set 2.  3 tight sets win over Opelka as underdog in the 3rd round. He reached the 2nd round in Toronto. CH title in Nov. 3rd Round at the US Open 2024.
Rublev reached the Quarter final last season. 2 sets win over Tien in the 2nd round. 3 sets win over Popyrin in the 3rd round. Quarter finals in Toronto 2025, Semi finals in Los Cabos 2025, Title in Doha 2025, Quarter finals in Beijing 2024, 4th Round at the US Open 2024.
12 month and 2025 stats are stronger for Rublev. 
</t>
    </r>
    <r>
      <rPr>
        <b/>
        <sz val="12"/>
        <color theme="1"/>
        <rFont val="Calibri"/>
        <family val="2"/>
        <scheme val="minor"/>
      </rPr>
      <t>Back Rublev around 1.70 to 1.85 and remove liability at 1.40.</t>
    </r>
  </si>
  <si>
    <r>
      <t xml:space="preserve">Alcaraz 1-0 (Feb 2025, hard, 3 sets). Hard win %'s are better for Alcaraz. 
Nardi lost in the qual rounds. 2 sets win over Tirante as underdog in the 1st round. 3 sets win over Shapovalov as huge underdog in the 2nd round. IN the 3rd round, Mensik retired. Quarter finals in Dubai 2025. 2nd rounds in Doha and Auckland. 
Alcaraz lost in the 2nd round last season. He needed 3 sets against Dzumhur in the 2nd round. 2 sets win over Medjedovic in the 3rd round. Semi finals in Indian Wells 2025, Quarter finals in Doha 2025, Quarter finals at the Australian Open 2025, Quarter finals in Shanghai 2024, Title in Beijing 2024.
</t>
    </r>
    <r>
      <rPr>
        <b/>
        <sz val="12"/>
        <color theme="1"/>
        <rFont val="Calibri"/>
        <family val="2"/>
        <scheme val="minor"/>
      </rPr>
      <t>Lay Alcaraz and remove liability at 1.15. Back Alcaraz if he loses set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</si>
</sst>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sz val="12"/>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4">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0" xfId="6"/>
    <xf numFmtId="0" fontId="1" fillId="0" borderId="0" xfId="6" applyAlignment="1">
      <alignment horizontal="left"/>
    </xf>
    <xf numFmtId="0" fontId="1" fillId="0" borderId="1" xfId="6" applyBorder="1" applyAlignment="1">
      <alignment horizontal="center"/>
    </xf>
    <xf numFmtId="0" fontId="1" fillId="0" borderId="2" xfId="6" applyBorder="1" applyAlignment="1">
      <alignment horizontal="center"/>
    </xf>
    <xf numFmtId="20" fontId="10" fillId="0" borderId="0" xfId="0" applyNumberFormat="1" applyFont="1" applyAlignment="1">
      <alignment horizontal="center" vertical="center" wrapText="1"/>
    </xf>
    <xf numFmtId="0" fontId="1" fillId="0" borderId="0" xfId="6" applyAlignment="1">
      <alignment horizontal="left"/>
    </xf>
    <xf numFmtId="0" fontId="1" fillId="0" borderId="1" xfId="6" applyBorder="1" applyAlignment="1">
      <alignment horizontal="center"/>
    </xf>
    <xf numFmtId="0" fontId="1" fillId="0" borderId="2" xfId="6" applyBorder="1" applyAlignment="1">
      <alignment horizontal="center"/>
    </xf>
    <xf numFmtId="0" fontId="1" fillId="0" borderId="0" xfId="0" applyFont="1" applyAlignment="1">
      <alignment horizontal="center" vertical="top"/>
    </xf>
    <xf numFmtId="0" fontId="1" fillId="0" borderId="0" xfId="0" applyFont="1" applyAlignment="1">
      <alignment horizontal="left" vertical="center" wrapText="1"/>
    </xf>
    <xf numFmtId="0" fontId="1" fillId="2" borderId="2" xfId="6" applyFill="1" applyBorder="1" applyAlignment="1">
      <alignment horizontal="center" vertical="top"/>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7" borderId="1" xfId="6" applyFill="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7" borderId="2" xfId="6" applyFill="1" applyBorder="1" applyAlignment="1">
      <alignment horizontal="center" vertical="top"/>
    </xf>
    <xf numFmtId="0" fontId="1" fillId="2" borderId="1" xfId="6" applyFill="1" applyBorder="1" applyAlignment="1">
      <alignment horizontal="center" vertical="top"/>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B2C2827B-E497-4339-BAC1-3EF2AF7E87C0}"/>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3"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7">
        <v>1</v>
      </c>
      <c r="B7" s="52" t="s">
        <v>64</v>
      </c>
      <c r="C7" s="45" t="s">
        <v>62</v>
      </c>
      <c r="D7" s="46">
        <v>0.63539999999999996</v>
      </c>
      <c r="E7" s="47" t="s">
        <v>116</v>
      </c>
      <c r="F7" s="45">
        <v>14</v>
      </c>
      <c r="G7" s="45">
        <v>6</v>
      </c>
      <c r="H7" s="45">
        <v>2.1600000858306885</v>
      </c>
      <c r="I7" s="24"/>
      <c r="J7" s="24"/>
      <c r="K7" s="38">
        <v>0.66666666666666663</v>
      </c>
      <c r="L7" s="22"/>
      <c r="M7" s="28"/>
      <c r="N7" s="31" t="str" cm="1">
        <f t="array" aca="1" ref="N7" ca="1">IF(INDIRECT("M" &amp; ROW())="x", INDIRECT("B" &amp; ROW()) &amp; IF(INDIRECT("E" &amp; ROW())="x", " in 2", " in 3"), "")</f>
        <v/>
      </c>
      <c r="O7" s="22" t="str">
        <f ca="1">IF(N7="x", C7 &amp; IF(F7="x", " in 2", " in 3"), "")</f>
        <v/>
      </c>
    </row>
    <row r="8" spans="1:15" ht="249.6" x14ac:dyDescent="0.3">
      <c r="A8" s="36"/>
      <c r="B8" s="48" t="s">
        <v>65</v>
      </c>
      <c r="C8" s="49" t="s">
        <v>66</v>
      </c>
      <c r="D8" s="50">
        <v>0.36459999999999998</v>
      </c>
      <c r="E8" s="51"/>
      <c r="F8" s="49">
        <v>9</v>
      </c>
      <c r="G8" s="49">
        <v>14</v>
      </c>
      <c r="H8" s="49">
        <v>1.7690000534057617</v>
      </c>
      <c r="I8" s="24">
        <v>1.79</v>
      </c>
      <c r="J8" s="24">
        <v>1.9</v>
      </c>
      <c r="K8" s="43" t="s">
        <v>131</v>
      </c>
      <c r="L8" s="22">
        <v>7</v>
      </c>
      <c r="M8" s="42" t="s">
        <v>116</v>
      </c>
      <c r="N8" s="31" t="str" cm="1">
        <f t="array" aca="1" ref="N8" ca="1">IF(INDIRECT("M" &amp; ROW())="x", INDIRECT("B" &amp; ROW()) &amp; IF(INDIRECT("E" &amp; ROW())="x", " in 2", " in 3"), "")</f>
        <v>Holger Rune in 3</v>
      </c>
      <c r="O8" s="22" t="str">
        <f ca="1">IF(N8="x", C8 &amp; IF(F8="x", " in 2", " in 3"), "")</f>
        <v/>
      </c>
    </row>
    <row r="9" spans="1:15" x14ac:dyDescent="0.3">
      <c r="A9" s="37">
        <v>2</v>
      </c>
      <c r="B9" s="44" t="s">
        <v>74</v>
      </c>
      <c r="C9" s="45" t="s">
        <v>62</v>
      </c>
      <c r="D9" s="46">
        <v>0.84119999999999995</v>
      </c>
      <c r="E9" s="47" t="s">
        <v>116</v>
      </c>
      <c r="F9" s="45">
        <v>6</v>
      </c>
      <c r="G9" s="45">
        <v>7</v>
      </c>
      <c r="H9" s="45">
        <v>1.2289999723434448</v>
      </c>
      <c r="I9" s="24">
        <v>1.21</v>
      </c>
      <c r="J9" s="24">
        <v>1.3</v>
      </c>
      <c r="K9" s="13"/>
      <c r="L9" s="22"/>
      <c r="M9" s="42" t="s">
        <v>116</v>
      </c>
      <c r="N9" s="31" t="str" cm="1">
        <f t="array" aca="1" ref="N9" ca="1">IF(INDIRECT("M" &amp; ROW())="x", INDIRECT("B" &amp; ROW()) &amp; IF(INDIRECT("E" &amp; ROW())="x", " in 2", " in 3"), "")</f>
        <v>Ben Shelton in 2</v>
      </c>
    </row>
    <row r="10" spans="1:15" ht="265.2" x14ac:dyDescent="0.3">
      <c r="A10" s="36"/>
      <c r="B10" s="48" t="s">
        <v>75</v>
      </c>
      <c r="C10" s="49" t="s">
        <v>73</v>
      </c>
      <c r="D10" s="50">
        <v>0.1588</v>
      </c>
      <c r="E10" s="51"/>
      <c r="F10" s="49">
        <v>53</v>
      </c>
      <c r="G10" s="49">
        <v>102</v>
      </c>
      <c r="H10" s="49">
        <v>4.6500000953674316</v>
      </c>
      <c r="I10" s="24"/>
      <c r="J10" s="24"/>
      <c r="K10" s="43" t="s">
        <v>130</v>
      </c>
      <c r="L10" s="22">
        <v>7.5</v>
      </c>
      <c r="M10" s="28"/>
      <c r="N10" s="31" t="str" cm="1">
        <f t="array" aca="1" ref="N10" ca="1">IF(INDIRECT("M" &amp; ROW())="x", INDIRECT("B" &amp; ROW()) &amp; IF(INDIRECT("E" &amp; ROW())="x", " in 2", " in 3"), "")</f>
        <v/>
      </c>
    </row>
    <row r="11" spans="1:15" x14ac:dyDescent="0.3">
      <c r="A11" s="37">
        <v>3</v>
      </c>
      <c r="B11" s="44" t="s">
        <v>54</v>
      </c>
      <c r="C11" s="45" t="s">
        <v>55</v>
      </c>
      <c r="D11" s="46">
        <v>0.92469999999999997</v>
      </c>
      <c r="E11" s="47" t="s">
        <v>116</v>
      </c>
      <c r="F11" s="45">
        <v>1</v>
      </c>
      <c r="G11" s="45">
        <v>1</v>
      </c>
      <c r="H11" s="45">
        <v>1.0509999990463257</v>
      </c>
      <c r="I11" s="24">
        <v>1.04</v>
      </c>
      <c r="J11" s="24">
        <v>1.05</v>
      </c>
      <c r="K11" s="13"/>
      <c r="L11" s="22"/>
      <c r="M11" s="42" t="s">
        <v>116</v>
      </c>
      <c r="N11" s="31" t="str" cm="1">
        <f t="array" aca="1" ref="N11" ca="1">IF(INDIRECT("M" &amp; ROW())="x", INDIRECT("B" &amp; ROW()) &amp; IF(INDIRECT("E" &amp; ROW())="x", " in 2", " in 3"), "")</f>
        <v>Jannik Sinner in 2</v>
      </c>
    </row>
    <row r="12" spans="1:15" ht="202.8" x14ac:dyDescent="0.3">
      <c r="A12" s="36"/>
      <c r="B12" s="48" t="s">
        <v>56</v>
      </c>
      <c r="C12" s="49" t="s">
        <v>57</v>
      </c>
      <c r="D12" s="50">
        <v>7.5300000000000006E-2</v>
      </c>
      <c r="E12" s="51"/>
      <c r="F12" s="49">
        <v>89</v>
      </c>
      <c r="G12" s="49">
        <v>91</v>
      </c>
      <c r="H12" s="49">
        <v>14.220000267028809</v>
      </c>
      <c r="I12" s="24"/>
      <c r="J12" s="24"/>
      <c r="K12" s="43" t="s">
        <v>132</v>
      </c>
      <c r="L12" s="22">
        <v>8</v>
      </c>
      <c r="M12" s="28"/>
      <c r="N12" s="31" t="str" cm="1">
        <f t="array" aca="1" ref="N12" ca="1">IF(INDIRECT("M" &amp; ROW())="x", INDIRECT("B" &amp; ROW()) &amp; IF(INDIRECT("E" &amp; ROW())="x", " in 2", " in 3"), "")</f>
        <v/>
      </c>
    </row>
    <row r="13" spans="1:15" x14ac:dyDescent="0.3">
      <c r="A13" s="37">
        <v>4</v>
      </c>
      <c r="B13" s="44" t="s">
        <v>58</v>
      </c>
      <c r="C13" s="45" t="s">
        <v>59</v>
      </c>
      <c r="D13" s="46">
        <v>0.57430000000000003</v>
      </c>
      <c r="E13" s="47"/>
      <c r="F13" s="45">
        <v>28</v>
      </c>
      <c r="G13" s="45">
        <v>46</v>
      </c>
      <c r="H13" s="45">
        <v>1.4630000591278076</v>
      </c>
      <c r="I13" s="24">
        <v>1.43</v>
      </c>
      <c r="J13" s="24">
        <v>1.55</v>
      </c>
      <c r="K13" s="13"/>
      <c r="L13" s="22"/>
      <c r="M13" s="42" t="s">
        <v>116</v>
      </c>
      <c r="N13" s="31" t="str" cm="1">
        <f t="array" aca="1" ref="N13" ca="1">IF(INDIRECT("M" &amp; ROW())="x", INDIRECT("B" &amp; ROW()) &amp; IF(INDIRECT("E" &amp; ROW())="x", " in 2", " in 3"), "")</f>
        <v>Felix Auger Aliassime in 3</v>
      </c>
    </row>
    <row r="14" spans="1:15" ht="202.8" x14ac:dyDescent="0.3">
      <c r="A14" s="36"/>
      <c r="B14" s="48" t="s">
        <v>60</v>
      </c>
      <c r="C14" s="49" t="s">
        <v>57</v>
      </c>
      <c r="D14" s="50">
        <v>0.42570000000000002</v>
      </c>
      <c r="E14" s="51" t="s">
        <v>116</v>
      </c>
      <c r="F14" s="49">
        <v>63</v>
      </c>
      <c r="G14" s="49">
        <v>73</v>
      </c>
      <c r="H14" s="49">
        <v>2.8900001049041748</v>
      </c>
      <c r="I14" s="24"/>
      <c r="J14" s="24"/>
      <c r="K14" s="43" t="s">
        <v>133</v>
      </c>
      <c r="L14" s="22">
        <v>7</v>
      </c>
      <c r="M14" s="22"/>
      <c r="N14" s="31" t="str" cm="1">
        <f t="array" aca="1" ref="N14" ca="1">IF(INDIRECT("M" &amp; ROW())="x", INDIRECT("B" &amp; ROW()) &amp; IF(INDIRECT("E" &amp; ROW())="x", " in 2", " in 3"), "")</f>
        <v/>
      </c>
    </row>
    <row r="15" spans="1:15" x14ac:dyDescent="0.3">
      <c r="A15" s="37">
        <v>5</v>
      </c>
      <c r="B15" s="44" t="s">
        <v>61</v>
      </c>
      <c r="C15" s="45" t="s">
        <v>62</v>
      </c>
      <c r="D15" s="46">
        <v>0.79210000000000003</v>
      </c>
      <c r="E15" s="47" t="s">
        <v>116</v>
      </c>
      <c r="F15" s="45">
        <v>4</v>
      </c>
      <c r="G15" s="45">
        <v>4</v>
      </c>
      <c r="H15" s="45">
        <v>1.0829999446868896</v>
      </c>
      <c r="I15" s="24">
        <v>1.1299999999999999</v>
      </c>
      <c r="J15" s="24">
        <v>1.2</v>
      </c>
      <c r="K15" s="13"/>
      <c r="L15" s="22"/>
      <c r="M15" s="42" t="s">
        <v>116</v>
      </c>
      <c r="N15" s="31" t="str" cm="1">
        <f t="array" aca="1" ref="N15" ca="1">IF(INDIRECT("M" &amp; ROW())="x", INDIRECT("B" &amp; ROW()) &amp; IF(INDIRECT("E" &amp; ROW())="x", " in 2", " in 3"), "")</f>
        <v>Taylor Harry Fritz in 2</v>
      </c>
    </row>
    <row r="16" spans="1:15" ht="234" x14ac:dyDescent="0.3">
      <c r="A16" s="36"/>
      <c r="B16" s="48" t="s">
        <v>63</v>
      </c>
      <c r="C16" s="49" t="s">
        <v>57</v>
      </c>
      <c r="D16" s="50">
        <v>0.2079</v>
      </c>
      <c r="E16" s="51"/>
      <c r="F16" s="49">
        <v>136</v>
      </c>
      <c r="G16" s="49">
        <v>92</v>
      </c>
      <c r="H16" s="49">
        <v>9.8299999237060547</v>
      </c>
      <c r="I16" s="24"/>
      <c r="J16" s="24"/>
      <c r="K16" s="43" t="s">
        <v>134</v>
      </c>
      <c r="L16" s="22">
        <v>7.5</v>
      </c>
      <c r="M16" s="22"/>
      <c r="N16" s="31" t="str" cm="1">
        <f t="array" aca="1" ref="N16" ca="1">IF(INDIRECT("M" &amp; ROW())="x", INDIRECT("B" &amp; ROW()) &amp; IF(INDIRECT("E" &amp; ROW())="x", " in 2", " in 3"), "")</f>
        <v/>
      </c>
    </row>
    <row r="17" spans="1:14" x14ac:dyDescent="0.3">
      <c r="A17" s="37">
        <v>6</v>
      </c>
      <c r="B17" s="52" t="s">
        <v>67</v>
      </c>
      <c r="C17" s="45" t="s">
        <v>68</v>
      </c>
      <c r="D17" s="46">
        <v>0.51559999999999995</v>
      </c>
      <c r="E17" s="47"/>
      <c r="F17" s="45">
        <v>71</v>
      </c>
      <c r="G17" s="45">
        <v>130</v>
      </c>
      <c r="H17" s="45">
        <v>4.3000001907348633</v>
      </c>
      <c r="I17" s="24"/>
      <c r="J17" s="24"/>
      <c r="K17" s="13"/>
      <c r="L17" s="22"/>
      <c r="M17" s="22"/>
      <c r="N17" s="31" t="str" cm="1">
        <f t="array" aca="1" ref="N17" ca="1">IF(INDIRECT("M" &amp; ROW())="x", INDIRECT("B" &amp; ROW()) &amp; IF(INDIRECT("E" &amp; ROW())="x", " in 2", " in 3"), "")</f>
        <v/>
      </c>
    </row>
    <row r="18" spans="1:14" ht="234" x14ac:dyDescent="0.3">
      <c r="A18" s="36"/>
      <c r="B18" s="53" t="s">
        <v>69</v>
      </c>
      <c r="C18" s="49" t="s">
        <v>70</v>
      </c>
      <c r="D18" s="50">
        <v>0.4844</v>
      </c>
      <c r="E18" s="51" t="s">
        <v>116</v>
      </c>
      <c r="F18" s="49">
        <v>11</v>
      </c>
      <c r="G18" s="49">
        <v>9</v>
      </c>
      <c r="H18" s="49">
        <v>1.2549999952316284</v>
      </c>
      <c r="I18" s="24">
        <v>1.24</v>
      </c>
      <c r="J18" s="24">
        <v>1.25</v>
      </c>
      <c r="K18" s="43" t="s">
        <v>135</v>
      </c>
      <c r="L18" s="22">
        <v>7.5</v>
      </c>
      <c r="M18" s="42" t="s">
        <v>116</v>
      </c>
      <c r="N18" s="31" t="str" cm="1">
        <f t="array" aca="1" ref="N18" ca="1">IF(INDIRECT("M" &amp; ROW())="x", INDIRECT("B" &amp; ROW()) &amp; IF(INDIRECT("E" &amp; ROW())="x", " in 2", " in 3"), "")</f>
        <v>Andrey Rublev in 2</v>
      </c>
    </row>
    <row r="19" spans="1:14" x14ac:dyDescent="0.3">
      <c r="A19" s="37">
        <v>7</v>
      </c>
      <c r="B19" s="52" t="s">
        <v>71</v>
      </c>
      <c r="C19" s="45" t="s">
        <v>55</v>
      </c>
      <c r="D19" s="46">
        <v>0.1007</v>
      </c>
      <c r="E19" s="47"/>
      <c r="F19" s="45">
        <v>98</v>
      </c>
      <c r="G19" s="45">
        <v>88</v>
      </c>
      <c r="H19" s="45">
        <v>13.289999961853027</v>
      </c>
      <c r="I19" s="24"/>
      <c r="J19" s="24"/>
      <c r="K19" s="13"/>
      <c r="L19" s="22"/>
      <c r="M19" s="22"/>
      <c r="N19" s="31" t="str" cm="1">
        <f t="array" aca="1" ref="N19" ca="1">IF(INDIRECT("M" &amp; ROW())="x", INDIRECT("B" &amp; ROW()) &amp; IF(INDIRECT("E" &amp; ROW())="x", " in 2", " in 3"), "")</f>
        <v/>
      </c>
    </row>
    <row r="20" spans="1:14" ht="218.4" x14ac:dyDescent="0.3">
      <c r="A20" s="36"/>
      <c r="B20" s="53" t="s">
        <v>72</v>
      </c>
      <c r="C20" s="49" t="s">
        <v>73</v>
      </c>
      <c r="D20" s="50">
        <v>0.89929999999999999</v>
      </c>
      <c r="E20" s="51" t="s">
        <v>116</v>
      </c>
      <c r="F20" s="49">
        <v>2</v>
      </c>
      <c r="G20" s="49">
        <v>3</v>
      </c>
      <c r="H20" s="49">
        <v>1.0559999942779541</v>
      </c>
      <c r="I20" s="24">
        <v>1.07</v>
      </c>
      <c r="J20" s="24">
        <v>1.1000000000000001</v>
      </c>
      <c r="K20" s="43" t="s">
        <v>136</v>
      </c>
      <c r="L20" s="22">
        <v>8</v>
      </c>
      <c r="M20" s="42" t="s">
        <v>116</v>
      </c>
      <c r="N20" s="31" t="str" cm="1">
        <f t="array" aca="1" ref="N20" ca="1">IF(INDIRECT("M" &amp; ROW())="x", INDIRECT("B" &amp; ROW()) &amp; IF(INDIRECT("E" &amp; ROW())="x", " in 2", " in 3"), "")</f>
        <v>Carlos Alcaraz in 2</v>
      </c>
    </row>
    <row r="21" spans="1:14" x14ac:dyDescent="0.3">
      <c r="A21" s="10"/>
      <c r="B21" s="22"/>
      <c r="C21" s="22"/>
      <c r="D21" s="22"/>
      <c r="E21" s="23"/>
      <c r="F21" s="22"/>
      <c r="G21" s="22"/>
      <c r="H21" s="22"/>
      <c r="I21" s="24"/>
      <c r="J21" s="24"/>
      <c r="K21" s="13"/>
      <c r="L21" s="22"/>
      <c r="M21" s="22"/>
      <c r="N21" s="31" t="str" cm="1">
        <f t="array" aca="1" ref="N21" ca="1">IF(INDIRECT("M" &amp; ROW())="x", INDIRECT("B" &amp; ROW()) &amp; IF(INDIRECT("E" &amp; ROW())="x", " in 2", " in 3"), "")</f>
        <v/>
      </c>
    </row>
    <row r="22" spans="1:14" x14ac:dyDescent="0.3">
      <c r="A22" s="10"/>
      <c r="B22" s="22"/>
      <c r="C22" s="22"/>
      <c r="D22" s="22"/>
      <c r="E22" s="23"/>
      <c r="F22" s="22"/>
      <c r="G22" s="22"/>
      <c r="H22" s="22"/>
      <c r="I22" s="24"/>
      <c r="J22" s="24"/>
      <c r="K22" s="13"/>
      <c r="L22" s="22"/>
      <c r="M22" s="22"/>
      <c r="N22" s="31" t="str" cm="1">
        <f t="array" aca="1" ref="N22" ca="1">IF(INDIRECT("M" &amp; ROW())="x", INDIRECT("B" &amp; ROW()) &amp; IF(INDIRECT("E" &amp; ROW())="x", " in 2", " in 3"), "")</f>
        <v/>
      </c>
    </row>
    <row r="23" spans="1:14" x14ac:dyDescent="0.3">
      <c r="A23" s="35" t="s">
        <v>76</v>
      </c>
      <c r="B23" s="34"/>
      <c r="C23" s="34"/>
      <c r="D23" s="34"/>
      <c r="E23" s="34"/>
      <c r="F23" s="34"/>
      <c r="G23" s="34"/>
      <c r="H23" s="34"/>
      <c r="I23" s="24"/>
      <c r="J23" s="24"/>
      <c r="K23" s="13"/>
      <c r="L23" s="22"/>
      <c r="M23" s="22"/>
      <c r="N23" s="31" t="str" cm="1">
        <f t="array" aca="1" ref="N23" ca="1">IF(INDIRECT("M" &amp; ROW())="x", INDIRECT("B" &amp; ROW()) &amp; IF(INDIRECT("E" &amp; ROW())="x", " in 2", " in 3"), "")</f>
        <v/>
      </c>
    </row>
    <row r="24" spans="1:14" x14ac:dyDescent="0.3">
      <c r="A24" s="10"/>
      <c r="B24" s="22"/>
      <c r="C24" s="22"/>
      <c r="D24" s="14" t="s">
        <v>21</v>
      </c>
      <c r="E24" s="14" t="s">
        <v>22</v>
      </c>
      <c r="F24" s="14" t="s">
        <v>23</v>
      </c>
      <c r="G24" s="14" t="s">
        <v>24</v>
      </c>
      <c r="H24" s="15" t="s">
        <v>25</v>
      </c>
      <c r="I24" s="16" t="s">
        <v>26</v>
      </c>
      <c r="J24" s="16" t="s">
        <v>27</v>
      </c>
      <c r="K24" s="17" t="s">
        <v>28</v>
      </c>
      <c r="L24" s="25" t="s">
        <v>50</v>
      </c>
      <c r="M24" s="26"/>
      <c r="N24" s="30" t="s">
        <v>51</v>
      </c>
    </row>
    <row r="25" spans="1:14" x14ac:dyDescent="0.3">
      <c r="A25" s="37">
        <v>1</v>
      </c>
      <c r="B25" s="44" t="s">
        <v>96</v>
      </c>
      <c r="C25" s="45" t="s">
        <v>97</v>
      </c>
      <c r="D25" s="46">
        <v>0.5837</v>
      </c>
      <c r="E25" s="47"/>
      <c r="F25" s="45">
        <v>296</v>
      </c>
      <c r="G25" s="45">
        <v>239</v>
      </c>
      <c r="H25" s="45">
        <v>1.3940000534057617</v>
      </c>
      <c r="I25" s="24">
        <v>1.39</v>
      </c>
      <c r="J25" s="24">
        <v>1.6</v>
      </c>
      <c r="K25" s="38">
        <v>0.35416666666666669</v>
      </c>
      <c r="L25" s="22"/>
      <c r="M25" s="42" t="s">
        <v>116</v>
      </c>
      <c r="N25" s="31" t="str" cm="1">
        <f t="array" aca="1" ref="N25" ca="1">IF(INDIRECT("M" &amp; ROW())="x", INDIRECT("B" &amp; ROW()) &amp; IF(INDIRECT("E" &amp; ROW())="x", " in 2", " in 3"), "")</f>
        <v>Mika Brunold in 3</v>
      </c>
    </row>
    <row r="26" spans="1:14" ht="187.2" x14ac:dyDescent="0.3">
      <c r="A26" s="36"/>
      <c r="B26" s="48" t="s">
        <v>98</v>
      </c>
      <c r="C26" s="49" t="s">
        <v>62</v>
      </c>
      <c r="D26" s="50">
        <v>0.4163</v>
      </c>
      <c r="E26" s="51" t="s">
        <v>116</v>
      </c>
      <c r="F26" s="49">
        <v>473</v>
      </c>
      <c r="G26" s="49">
        <v>544</v>
      </c>
      <c r="H26" s="49">
        <v>3.0299999713897705</v>
      </c>
      <c r="I26" s="24"/>
      <c r="J26" s="24"/>
      <c r="K26" s="43" t="s">
        <v>117</v>
      </c>
      <c r="L26" s="22">
        <v>6.5</v>
      </c>
      <c r="M26" s="22"/>
      <c r="N26" s="31" t="str" cm="1">
        <f t="array" aca="1" ref="N26" ca="1">IF(INDIRECT("M" &amp; ROW())="x", INDIRECT("B" &amp; ROW()) &amp; IF(INDIRECT("E" &amp; ROW())="x", " in 2", " in 3"), "")</f>
        <v/>
      </c>
    </row>
    <row r="27" spans="1:14" x14ac:dyDescent="0.3">
      <c r="A27" s="37">
        <v>2</v>
      </c>
      <c r="B27" s="52" t="s">
        <v>92</v>
      </c>
      <c r="C27" s="45" t="s">
        <v>93</v>
      </c>
      <c r="D27" s="46">
        <v>0.44290000000000002</v>
      </c>
      <c r="E27" s="47" t="s">
        <v>116</v>
      </c>
      <c r="F27" s="45">
        <v>405</v>
      </c>
      <c r="G27" s="45">
        <v>201</v>
      </c>
      <c r="H27" s="45">
        <v>1.8470000028610229</v>
      </c>
      <c r="I27" s="24"/>
      <c r="J27" s="24"/>
      <c r="K27" s="13"/>
      <c r="L27" s="22"/>
      <c r="M27" s="22"/>
      <c r="N27" s="31" t="str" cm="1">
        <f t="array" aca="1" ref="N27" ca="1">IF(INDIRECT("M" &amp; ROW())="x", INDIRECT("B" &amp; ROW()) &amp; IF(INDIRECT("E" &amp; ROW())="x", " in 2", " in 3"), "")</f>
        <v/>
      </c>
    </row>
    <row r="28" spans="1:14" ht="171.6" x14ac:dyDescent="0.3">
      <c r="A28" s="36"/>
      <c r="B28" s="48" t="s">
        <v>94</v>
      </c>
      <c r="C28" s="49" t="s">
        <v>95</v>
      </c>
      <c r="D28" s="50">
        <v>0.55710000000000004</v>
      </c>
      <c r="E28" s="51"/>
      <c r="F28" s="49">
        <v>367</v>
      </c>
      <c r="G28" s="49">
        <v>442</v>
      </c>
      <c r="H28" s="49">
        <v>1.9800000190734863</v>
      </c>
      <c r="I28" s="24">
        <v>1.92</v>
      </c>
      <c r="J28" s="24">
        <v>1.9</v>
      </c>
      <c r="K28" s="43" t="s">
        <v>118</v>
      </c>
      <c r="L28" s="22">
        <v>7</v>
      </c>
      <c r="M28" s="42" t="s">
        <v>116</v>
      </c>
      <c r="N28" s="31" t="str" cm="1">
        <f t="array" aca="1" ref="N28" ca="1">IF(INDIRECT("M" &amp; ROW())="x", INDIRECT("B" &amp; ROW()) &amp; IF(INDIRECT("E" &amp; ROW())="x", " in 2", " in 3"), "")</f>
        <v>Milos Karol in 3</v>
      </c>
    </row>
    <row r="29" spans="1:14" x14ac:dyDescent="0.3">
      <c r="A29" s="37">
        <v>3</v>
      </c>
      <c r="B29" s="52" t="s">
        <v>99</v>
      </c>
      <c r="C29" s="45" t="s">
        <v>100</v>
      </c>
      <c r="D29" s="46">
        <v>0.83809999999999996</v>
      </c>
      <c r="E29" s="47"/>
      <c r="F29" s="45">
        <v>395</v>
      </c>
      <c r="G29" s="45">
        <v>730</v>
      </c>
      <c r="H29" s="45">
        <v>2.5999999046325684</v>
      </c>
      <c r="I29" s="24"/>
      <c r="J29" s="24"/>
      <c r="K29" s="13"/>
      <c r="L29" s="22"/>
      <c r="M29" s="22"/>
      <c r="N29" s="31" t="str" cm="1">
        <f t="array" aca="1" ref="N29" ca="1">IF(INDIRECT("M" &amp; ROW())="x", INDIRECT("B" &amp; ROW()) &amp; IF(INDIRECT("E" &amp; ROW())="x", " in 2", " in 3"), "")</f>
        <v/>
      </c>
    </row>
    <row r="30" spans="1:14" ht="171.6" x14ac:dyDescent="0.3">
      <c r="A30" s="36"/>
      <c r="B30" s="53" t="s">
        <v>101</v>
      </c>
      <c r="C30" s="49" t="s">
        <v>102</v>
      </c>
      <c r="D30" s="50">
        <v>0.16189999999999999</v>
      </c>
      <c r="E30" s="51" t="s">
        <v>116</v>
      </c>
      <c r="F30" s="49">
        <v>262</v>
      </c>
      <c r="G30" s="49">
        <v>146</v>
      </c>
      <c r="H30" s="49">
        <v>1.5080000162124634</v>
      </c>
      <c r="I30" s="24">
        <v>1.56</v>
      </c>
      <c r="J30" s="24">
        <v>1.6</v>
      </c>
      <c r="K30" s="43" t="s">
        <v>119</v>
      </c>
      <c r="L30" s="22">
        <v>5</v>
      </c>
      <c r="M30" s="42" t="s">
        <v>116</v>
      </c>
      <c r="N30" s="31" t="str" cm="1">
        <f t="array" aca="1" ref="N30" ca="1">IF(INDIRECT("M" &amp; ROW())="x", INDIRECT("B" &amp; ROW()) &amp; IF(INDIRECT("E" &amp; ROW())="x", " in 2", " in 3"), "")</f>
        <v>Duje Ajdukovic in 2</v>
      </c>
    </row>
    <row r="31" spans="1:14" x14ac:dyDescent="0.3">
      <c r="A31" s="37">
        <v>4</v>
      </c>
      <c r="B31" s="52" t="s">
        <v>88</v>
      </c>
      <c r="C31" s="45" t="s">
        <v>89</v>
      </c>
      <c r="D31" s="46">
        <v>0.50939999999999996</v>
      </c>
      <c r="E31" s="47" t="s">
        <v>116</v>
      </c>
      <c r="F31" s="45">
        <v>287</v>
      </c>
      <c r="G31" s="45">
        <v>84</v>
      </c>
      <c r="H31" s="45">
        <v>1.6759999990463257</v>
      </c>
      <c r="I31" s="24">
        <v>1.72</v>
      </c>
      <c r="J31" s="24">
        <v>1.65</v>
      </c>
      <c r="K31" s="13"/>
      <c r="L31" s="22"/>
      <c r="M31" s="42" t="s">
        <v>116</v>
      </c>
      <c r="N31" s="31" t="str" cm="1">
        <f t="array" aca="1" ref="N31" ca="1">IF(INDIRECT("M" &amp; ROW())="x", INDIRECT("B" &amp; ROW()) &amp; IF(INDIRECT("E" &amp; ROW())="x", " in 2", " in 3"), "")</f>
        <v>Murkel Dellien in 2</v>
      </c>
    </row>
    <row r="32" spans="1:14" ht="156" x14ac:dyDescent="0.3">
      <c r="A32" s="36"/>
      <c r="B32" s="48" t="s">
        <v>90</v>
      </c>
      <c r="C32" s="49" t="s">
        <v>91</v>
      </c>
      <c r="D32" s="50">
        <v>0.49059999999999998</v>
      </c>
      <c r="E32" s="51"/>
      <c r="F32" s="49">
        <v>322</v>
      </c>
      <c r="G32" s="49">
        <v>269</v>
      </c>
      <c r="H32" s="49">
        <v>2.2200000286102295</v>
      </c>
      <c r="I32" s="24"/>
      <c r="J32" s="24"/>
      <c r="K32" s="43" t="s">
        <v>120</v>
      </c>
      <c r="L32" s="22">
        <v>7</v>
      </c>
      <c r="M32" s="22"/>
      <c r="N32" s="31" t="str" cm="1">
        <f t="array" aca="1" ref="N32" ca="1">IF(INDIRECT("M" &amp; ROW())="x", INDIRECT("B" &amp; ROW()) &amp; IF(INDIRECT("E" &amp; ROW())="x", " in 2", " in 3"), "")</f>
        <v/>
      </c>
    </row>
    <row r="33" spans="1:14" x14ac:dyDescent="0.3">
      <c r="A33" s="37">
        <v>5</v>
      </c>
      <c r="B33" s="44" t="s">
        <v>77</v>
      </c>
      <c r="C33" s="45" t="s">
        <v>78</v>
      </c>
      <c r="D33" s="46">
        <v>0.72940000000000005</v>
      </c>
      <c r="E33" s="47" t="s">
        <v>116</v>
      </c>
      <c r="F33" s="45">
        <v>247</v>
      </c>
      <c r="G33" s="45">
        <v>245</v>
      </c>
      <c r="H33" s="45">
        <v>1.3229999542236328</v>
      </c>
      <c r="I33" s="24">
        <v>1.28</v>
      </c>
      <c r="J33" s="24">
        <v>1.35</v>
      </c>
      <c r="K33" s="13"/>
      <c r="L33" s="22"/>
      <c r="M33" s="42" t="s">
        <v>116</v>
      </c>
      <c r="N33" s="31" t="str" cm="1">
        <f t="array" aca="1" ref="N33" ca="1">IF(INDIRECT("M" &amp; ROW())="x", INDIRECT("B" &amp; ROW()) &amp; IF(INDIRECT("E" &amp; ROW())="x", " in 2", " in 3"), "")</f>
        <v>Nerman Fatic in 2</v>
      </c>
    </row>
    <row r="34" spans="1:14" ht="140.4" x14ac:dyDescent="0.3">
      <c r="A34" s="36"/>
      <c r="B34" s="48" t="s">
        <v>79</v>
      </c>
      <c r="C34" s="49" t="s">
        <v>68</v>
      </c>
      <c r="D34" s="50">
        <v>0.27060000000000001</v>
      </c>
      <c r="E34" s="51"/>
      <c r="F34" s="49">
        <v>345</v>
      </c>
      <c r="G34" s="49">
        <v>218</v>
      </c>
      <c r="H34" s="49">
        <v>3.4300000667572021</v>
      </c>
      <c r="I34" s="24"/>
      <c r="J34" s="24"/>
      <c r="K34" s="43" t="s">
        <v>121</v>
      </c>
      <c r="L34" s="22">
        <v>7.5</v>
      </c>
      <c r="M34" s="22"/>
      <c r="N34" s="31" t="str" cm="1">
        <f t="array" aca="1" ref="N34" ca="1">IF(INDIRECT("M" &amp; ROW())="x", INDIRECT("B" &amp; ROW()) &amp; IF(INDIRECT("E" &amp; ROW())="x", " in 2", " in 3"), "")</f>
        <v/>
      </c>
    </row>
    <row r="35" spans="1:14" x14ac:dyDescent="0.3">
      <c r="A35" s="37">
        <v>6</v>
      </c>
      <c r="B35" s="52" t="s">
        <v>86</v>
      </c>
      <c r="C35" s="45" t="s">
        <v>73</v>
      </c>
      <c r="D35" s="46">
        <v>0.52690000000000003</v>
      </c>
      <c r="E35" s="47" t="s">
        <v>116</v>
      </c>
      <c r="F35" s="45">
        <v>306</v>
      </c>
      <c r="G35" s="45">
        <v>186</v>
      </c>
      <c r="H35" s="45">
        <v>1.7749999761581421</v>
      </c>
      <c r="I35" s="24">
        <v>1.72</v>
      </c>
      <c r="J35" s="24">
        <v>1.7</v>
      </c>
      <c r="K35" s="13"/>
      <c r="L35" s="22"/>
      <c r="M35" s="42" t="s">
        <v>116</v>
      </c>
      <c r="N35" s="31" t="str" cm="1">
        <f t="array" aca="1" ref="N35" ca="1">IF(INDIRECT("M" &amp; ROW())="x", INDIRECT("B" &amp; ROW()) &amp; IF(INDIRECT("E" &amp; ROW())="x", " in 2", " in 3"), "")</f>
        <v>Nikolas Sanchez-Izquierdo in 2</v>
      </c>
    </row>
    <row r="36" spans="1:14" ht="140.4" x14ac:dyDescent="0.3">
      <c r="A36" s="36"/>
      <c r="B36" s="48" t="s">
        <v>87</v>
      </c>
      <c r="C36" s="49" t="s">
        <v>70</v>
      </c>
      <c r="D36" s="50">
        <v>0.47310000000000002</v>
      </c>
      <c r="E36" s="51"/>
      <c r="F36" s="49">
        <v>277</v>
      </c>
      <c r="G36" s="49">
        <v>278</v>
      </c>
      <c r="H36" s="49">
        <v>2.0699999332427979</v>
      </c>
      <c r="I36" s="24"/>
      <c r="J36" s="24"/>
      <c r="K36" s="43" t="s">
        <v>122</v>
      </c>
      <c r="L36" s="22">
        <v>7</v>
      </c>
      <c r="M36" s="22"/>
      <c r="N36" s="31" t="str" cm="1">
        <f t="array" aca="1" ref="N36" ca="1">IF(INDIRECT("M" &amp; ROW())="x", INDIRECT("B" &amp; ROW()) &amp; IF(INDIRECT("E" &amp; ROW())="x", " in 2", " in 3"), "")</f>
        <v/>
      </c>
    </row>
    <row r="37" spans="1:14" x14ac:dyDescent="0.3">
      <c r="A37" s="37">
        <v>7</v>
      </c>
      <c r="B37" s="52" t="s">
        <v>83</v>
      </c>
      <c r="C37" s="45" t="s">
        <v>81</v>
      </c>
      <c r="D37" s="46">
        <v>0.20610000000000001</v>
      </c>
      <c r="E37" s="47"/>
      <c r="F37" s="45">
        <v>547</v>
      </c>
      <c r="G37" s="45">
        <v>438</v>
      </c>
      <c r="H37" s="45">
        <v>4.2899999618530273</v>
      </c>
      <c r="I37" s="24"/>
      <c r="J37" s="24"/>
      <c r="K37" s="13"/>
      <c r="L37" s="22"/>
      <c r="M37" s="22"/>
      <c r="N37" s="31" t="str" cm="1">
        <f t="array" aca="1" ref="N37" ca="1">IF(INDIRECT("M" &amp; ROW())="x", INDIRECT("B" &amp; ROW()) &amp; IF(INDIRECT("E" &amp; ROW())="x", " in 2", " in 3"), "")</f>
        <v/>
      </c>
    </row>
    <row r="38" spans="1:14" ht="140.4" x14ac:dyDescent="0.3">
      <c r="A38" s="36"/>
      <c r="B38" s="53" t="s">
        <v>84</v>
      </c>
      <c r="C38" s="49" t="s">
        <v>85</v>
      </c>
      <c r="D38" s="50">
        <v>0.79390000000000005</v>
      </c>
      <c r="E38" s="51" t="s">
        <v>116</v>
      </c>
      <c r="F38" s="49">
        <v>382</v>
      </c>
      <c r="G38" s="49">
        <v>294</v>
      </c>
      <c r="H38" s="49">
        <v>1.2269999980926514</v>
      </c>
      <c r="I38" s="24">
        <v>1.29</v>
      </c>
      <c r="J38" s="24">
        <v>1.4</v>
      </c>
      <c r="K38" s="43" t="s">
        <v>123</v>
      </c>
      <c r="L38" s="22">
        <v>7</v>
      </c>
      <c r="M38" s="42" t="s">
        <v>116</v>
      </c>
      <c r="N38" s="31" t="str" cm="1">
        <f t="array" aca="1" ref="N38" ca="1">IF(INDIRECT("M" &amp; ROW())="x", INDIRECT("B" &amp; ROW()) &amp; IF(INDIRECT("E" &amp; ROW())="x", " in 2", " in 3"), "")</f>
        <v>Zdenek Kolar in 2</v>
      </c>
    </row>
    <row r="39" spans="1:14" x14ac:dyDescent="0.3">
      <c r="A39" s="37">
        <v>8</v>
      </c>
      <c r="B39" s="52" t="s">
        <v>80</v>
      </c>
      <c r="C39" s="45" t="s">
        <v>81</v>
      </c>
      <c r="D39" s="46">
        <v>0.37080000000000002</v>
      </c>
      <c r="E39" s="47"/>
      <c r="F39" s="45">
        <v>622</v>
      </c>
      <c r="G39" s="45">
        <v>362</v>
      </c>
      <c r="H39" s="45">
        <v>2.9000000953674316</v>
      </c>
      <c r="I39" s="24"/>
      <c r="J39" s="24"/>
      <c r="K39" s="13"/>
      <c r="L39" s="22"/>
      <c r="M39" s="22"/>
      <c r="N39" s="31" t="str" cm="1">
        <f t="array" aca="1" ref="N39" ca="1">IF(INDIRECT("M" &amp; ROW())="x", INDIRECT("B" &amp; ROW()) &amp; IF(INDIRECT("E" &amp; ROW())="x", " in 2", " in 3"), "")</f>
        <v/>
      </c>
    </row>
    <row r="40" spans="1:14" ht="171.6" x14ac:dyDescent="0.3">
      <c r="A40" s="36"/>
      <c r="B40" s="53" t="s">
        <v>82</v>
      </c>
      <c r="C40" s="49" t="s">
        <v>73</v>
      </c>
      <c r="D40" s="50">
        <v>0.62919999999999998</v>
      </c>
      <c r="E40" s="51" t="s">
        <v>116</v>
      </c>
      <c r="F40" s="49">
        <v>290</v>
      </c>
      <c r="G40" s="49">
        <v>154</v>
      </c>
      <c r="H40" s="49">
        <v>1.4240000247955322</v>
      </c>
      <c r="I40" s="24">
        <v>1.31</v>
      </c>
      <c r="J40" s="24">
        <v>1.45</v>
      </c>
      <c r="K40" s="43" t="s">
        <v>124</v>
      </c>
      <c r="L40" s="22">
        <v>7</v>
      </c>
      <c r="M40" s="42" t="s">
        <v>116</v>
      </c>
      <c r="N40" s="31" t="str" cm="1">
        <f t="array" aca="1" ref="N40" ca="1">IF(INDIRECT("M" &amp; ROW())="x", INDIRECT("B" &amp; ROW()) &amp; IF(INDIRECT("E" &amp; ROW())="x", " in 2", " in 3"), "")</f>
        <v>Daniel Rincon in 2</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20">
    <sortCondition ref="A7:A20"/>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39" t="s">
        <v>103</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41">
        <v>1</v>
      </c>
      <c r="B7" s="44" t="s">
        <v>109</v>
      </c>
      <c r="C7" s="45" t="s">
        <v>110</v>
      </c>
      <c r="D7" s="46">
        <v>1</v>
      </c>
      <c r="E7" s="45" t="s">
        <v>116</v>
      </c>
      <c r="F7" s="45">
        <v>3</v>
      </c>
      <c r="G7" s="45">
        <v>2</v>
      </c>
      <c r="H7" s="45">
        <v>1.05</v>
      </c>
      <c r="I7" s="24">
        <v>1.05</v>
      </c>
      <c r="J7" s="24">
        <v>1.05</v>
      </c>
      <c r="K7" s="38">
        <v>0.66666666666666663</v>
      </c>
      <c r="L7" s="22"/>
      <c r="M7" s="42" t="s">
        <v>116</v>
      </c>
      <c r="N7" s="31" t="str" cm="1">
        <f t="array" aca="1" ref="N7" ca="1">IF(INDIRECT("M" &amp; ROW())="x", INDIRECT("B" &amp; ROW()) &amp; IF(INDIRECT("E" &amp; ROW())="x", " in 2", " in 3"), "")</f>
        <v>Iga Swiatek in 2</v>
      </c>
    </row>
    <row r="8" spans="1:14" ht="296.39999999999998" x14ac:dyDescent="0.3">
      <c r="A8" s="40"/>
      <c r="B8" s="48" t="s">
        <v>111</v>
      </c>
      <c r="C8" s="49" t="s">
        <v>81</v>
      </c>
      <c r="D8" s="50">
        <v>0</v>
      </c>
      <c r="E8" s="49"/>
      <c r="F8" s="49">
        <v>136</v>
      </c>
      <c r="G8" s="49">
        <v>47</v>
      </c>
      <c r="H8" s="49">
        <v>11</v>
      </c>
      <c r="I8" s="24"/>
      <c r="J8" s="24"/>
      <c r="K8" s="43" t="s">
        <v>125</v>
      </c>
      <c r="L8" s="22">
        <v>8</v>
      </c>
      <c r="M8" s="22"/>
      <c r="N8" s="31" t="str" cm="1">
        <f t="array" aca="1" ref="N8" ca="1">IF(INDIRECT("M" &amp; ROW())="x", INDIRECT("B" &amp; ROW()) &amp; IF(INDIRECT("E" &amp; ROW())="x", " in 2", " in 3"), "")</f>
        <v/>
      </c>
    </row>
    <row r="9" spans="1:14" x14ac:dyDescent="0.3">
      <c r="A9" s="41">
        <v>2</v>
      </c>
      <c r="B9" s="52" t="s">
        <v>114</v>
      </c>
      <c r="C9" s="45" t="s">
        <v>66</v>
      </c>
      <c r="D9" s="46">
        <v>0.59470000000000001</v>
      </c>
      <c r="E9" s="45"/>
      <c r="F9" s="45">
        <v>15</v>
      </c>
      <c r="G9" s="45">
        <v>42</v>
      </c>
      <c r="H9" s="45">
        <v>1.6670000553131104</v>
      </c>
      <c r="I9" s="24">
        <v>1.74</v>
      </c>
      <c r="J9" s="24">
        <v>1.85</v>
      </c>
      <c r="K9" s="13"/>
      <c r="L9" s="22"/>
      <c r="M9" s="42" t="s">
        <v>116</v>
      </c>
      <c r="N9" s="31" t="str" cm="1">
        <f t="array" aca="1" ref="N9" ca="1">IF(INDIRECT("M" &amp; ROW())="x", INDIRECT("B" &amp; ROW()) &amp; IF(INDIRECT("E" &amp; ROW())="x", " in 2", " in 3"), "")</f>
        <v>Clara Tauson in 3</v>
      </c>
    </row>
    <row r="10" spans="1:14" ht="234" x14ac:dyDescent="0.3">
      <c r="A10" s="40"/>
      <c r="B10" s="48" t="s">
        <v>115</v>
      </c>
      <c r="C10" s="49" t="s">
        <v>70</v>
      </c>
      <c r="D10" s="50">
        <v>0.40529999999999999</v>
      </c>
      <c r="E10" s="49" t="s">
        <v>116</v>
      </c>
      <c r="F10" s="49">
        <v>36</v>
      </c>
      <c r="G10" s="49">
        <v>40</v>
      </c>
      <c r="H10" s="49">
        <v>2.3299999237060547</v>
      </c>
      <c r="I10" s="24"/>
      <c r="J10" s="24"/>
      <c r="K10" s="43" t="s">
        <v>126</v>
      </c>
      <c r="L10" s="22">
        <v>7</v>
      </c>
      <c r="M10" s="22"/>
      <c r="N10" s="31" t="str" cm="1">
        <f t="array" aca="1" ref="N10" ca="1">IF(INDIRECT("M" &amp; ROW())="x", INDIRECT("B" &amp; ROW()) &amp; IF(INDIRECT("E" &amp; ROW())="x", " in 2", " in 3"), "")</f>
        <v/>
      </c>
    </row>
    <row r="11" spans="1:14" x14ac:dyDescent="0.3">
      <c r="A11" s="41">
        <v>3</v>
      </c>
      <c r="B11" s="52" t="s">
        <v>107</v>
      </c>
      <c r="C11" s="45" t="s">
        <v>91</v>
      </c>
      <c r="D11" s="46">
        <v>0.56889999999999996</v>
      </c>
      <c r="E11" s="45"/>
      <c r="F11" s="45">
        <v>10</v>
      </c>
      <c r="G11" s="45">
        <v>9</v>
      </c>
      <c r="H11" s="45">
        <v>1.7410000562667847</v>
      </c>
      <c r="I11" s="24">
        <v>1.76</v>
      </c>
      <c r="J11" s="24">
        <v>1.75</v>
      </c>
      <c r="K11" s="13"/>
      <c r="L11" s="22"/>
      <c r="M11" s="42" t="s">
        <v>116</v>
      </c>
      <c r="N11" s="31" t="str" cm="1">
        <f t="array" aca="1" ref="N11" ca="1">IF(INDIRECT("M" &amp; ROW())="x", INDIRECT("B" &amp; ROW()) &amp; IF(INDIRECT("E" &amp; ROW())="x", " in 2", " in 3"), "")</f>
        <v>Elena Rybakina in 3</v>
      </c>
    </row>
    <row r="12" spans="1:14" ht="296.39999999999998" x14ac:dyDescent="0.3">
      <c r="A12" s="40"/>
      <c r="B12" s="48" t="s">
        <v>108</v>
      </c>
      <c r="C12" s="49" t="s">
        <v>62</v>
      </c>
      <c r="D12" s="50">
        <v>0.43109999999999998</v>
      </c>
      <c r="E12" s="49" t="s">
        <v>116</v>
      </c>
      <c r="F12" s="49">
        <v>6</v>
      </c>
      <c r="G12" s="49">
        <v>4</v>
      </c>
      <c r="H12" s="49">
        <v>2.2000000476837158</v>
      </c>
      <c r="I12" s="24"/>
      <c r="J12" s="24"/>
      <c r="K12" s="43" t="s">
        <v>127</v>
      </c>
      <c r="L12" s="22">
        <v>7</v>
      </c>
      <c r="M12" s="22"/>
      <c r="N12" s="31" t="str" cm="1">
        <f t="array" aca="1" ref="N12" ca="1">IF(INDIRECT("M" &amp; ROW())="x", INDIRECT("B" &amp; ROW()) &amp; IF(INDIRECT("E" &amp; ROW())="x", " in 2", " in 3"), "")</f>
        <v/>
      </c>
    </row>
    <row r="13" spans="1:14" x14ac:dyDescent="0.3">
      <c r="A13" s="41">
        <v>4</v>
      </c>
      <c r="B13" s="44" t="s">
        <v>104</v>
      </c>
      <c r="C13" s="45" t="s">
        <v>105</v>
      </c>
      <c r="D13" s="46">
        <v>0.70330000000000004</v>
      </c>
      <c r="E13" s="45" t="s">
        <v>116</v>
      </c>
      <c r="F13" s="45">
        <v>1</v>
      </c>
      <c r="G13" s="45">
        <v>1</v>
      </c>
      <c r="H13" s="45">
        <v>1.1299999952316284</v>
      </c>
      <c r="I13" s="24">
        <v>1.1499999999999999</v>
      </c>
      <c r="J13" s="24">
        <v>1.1499999999999999</v>
      </c>
      <c r="K13" s="13"/>
      <c r="L13" s="22"/>
      <c r="M13" s="42" t="s">
        <v>116</v>
      </c>
      <c r="N13" s="31" t="str" cm="1">
        <f t="array" aca="1" ref="N13" ca="1">IF(INDIRECT("M" &amp; ROW())="x", INDIRECT("B" &amp; ROW()) &amp; IF(INDIRECT("E" &amp; ROW())="x", " in 2", " in 3"), "")</f>
        <v>Aryna Sabalenka in 2</v>
      </c>
    </row>
    <row r="14" spans="1:14" ht="234" x14ac:dyDescent="0.3">
      <c r="A14" s="40"/>
      <c r="B14" s="48" t="s">
        <v>106</v>
      </c>
      <c r="C14" s="49" t="s">
        <v>73</v>
      </c>
      <c r="D14" s="50">
        <v>0.29670000000000002</v>
      </c>
      <c r="E14" s="49"/>
      <c r="F14" s="49">
        <v>42</v>
      </c>
      <c r="G14" s="49">
        <v>81</v>
      </c>
      <c r="H14" s="49">
        <v>7.0500001907348633</v>
      </c>
      <c r="I14" s="24"/>
      <c r="J14" s="24"/>
      <c r="K14" s="43" t="s">
        <v>128</v>
      </c>
      <c r="L14" s="22">
        <v>8</v>
      </c>
      <c r="M14" s="22"/>
      <c r="N14" s="31" t="str" cm="1">
        <f t="array" aca="1" ref="N14" ca="1">IF(INDIRECT("M" &amp; ROW())="x", INDIRECT("B" &amp; ROW()) &amp; IF(INDIRECT("E" &amp; ROW())="x", " in 2", " in 3"), "")</f>
        <v/>
      </c>
    </row>
    <row r="15" spans="1:14" x14ac:dyDescent="0.3">
      <c r="A15" s="41">
        <v>5</v>
      </c>
      <c r="B15" s="44" t="s">
        <v>112</v>
      </c>
      <c r="C15" s="45" t="s">
        <v>70</v>
      </c>
      <c r="D15" s="46">
        <v>0.73009999999999997</v>
      </c>
      <c r="E15" s="45"/>
      <c r="F15" s="45">
        <v>16</v>
      </c>
      <c r="G15" s="45">
        <v>24</v>
      </c>
      <c r="H15" s="45">
        <v>1.5950000286102295</v>
      </c>
      <c r="I15" s="24">
        <v>1.66</v>
      </c>
      <c r="J15" s="24">
        <v>1.7</v>
      </c>
      <c r="K15" s="13"/>
      <c r="L15" s="22"/>
      <c r="M15" s="42" t="s">
        <v>116</v>
      </c>
      <c r="N15" s="31" t="str" cm="1">
        <f t="array" aca="1" ref="N15" ca="1">IF(INDIRECT("M" &amp; ROW())="x", INDIRECT("B" &amp; ROW()) &amp; IF(INDIRECT("E" &amp; ROW())="x", " in 2", " in 3"), "")</f>
        <v>Ekaterina Alexandrova in 3</v>
      </c>
    </row>
    <row r="16" spans="1:14" ht="265.2" x14ac:dyDescent="0.3">
      <c r="A16" s="40"/>
      <c r="B16" s="48" t="s">
        <v>113</v>
      </c>
      <c r="C16" s="49" t="s">
        <v>70</v>
      </c>
      <c r="D16" s="50">
        <v>0.26989999999999997</v>
      </c>
      <c r="E16" s="49" t="s">
        <v>116</v>
      </c>
      <c r="F16" s="49">
        <v>34</v>
      </c>
      <c r="G16" s="49">
        <v>18</v>
      </c>
      <c r="H16" s="49">
        <v>2.4900000095367432</v>
      </c>
      <c r="I16" s="24"/>
      <c r="J16" s="24"/>
      <c r="K16" s="43" t="s">
        <v>129</v>
      </c>
      <c r="L16" s="22">
        <v>7</v>
      </c>
      <c r="M16" s="22"/>
      <c r="N16" s="31" t="str" cm="1">
        <f t="array" aca="1" ref="N16" ca="1">IF(INDIRECT("M" &amp; ROW())="x", INDIRECT("B" &amp; ROW()) &amp; IF(INDIRECT("E" &amp; ROW())="x", " in 2", " in 3"), "")</f>
        <v/>
      </c>
    </row>
    <row r="17" spans="1:14" x14ac:dyDescent="0.3">
      <c r="A17" s="10"/>
      <c r="B17" s="22"/>
      <c r="C17" s="22"/>
      <c r="D17" s="22"/>
      <c r="E17" s="23"/>
      <c r="F17" s="22"/>
      <c r="G17" s="22"/>
      <c r="H17" s="22"/>
      <c r="I17" s="24"/>
      <c r="J17" s="24"/>
      <c r="K17" s="13"/>
      <c r="L17" s="22"/>
      <c r="M17" s="22"/>
      <c r="N17" s="31" t="str" cm="1">
        <f t="array" aca="1" ref="N17" ca="1">IF(INDIRECT("M" &amp; ROW())="x", INDIRECT("B" &amp; ROW()) &amp; IF(INDIRECT("E" &amp; ROW())="x", " in 2", " in 3"), "")</f>
        <v/>
      </c>
    </row>
    <row r="18" spans="1:14" x14ac:dyDescent="0.3">
      <c r="A18" s="10"/>
      <c r="B18" s="22"/>
      <c r="C18" s="22"/>
      <c r="D18" s="22"/>
      <c r="E18" s="23"/>
      <c r="F18" s="22"/>
      <c r="G18" s="22"/>
      <c r="H18" s="22"/>
      <c r="I18" s="24"/>
      <c r="J18" s="24"/>
      <c r="K18" s="13"/>
      <c r="L18" s="22"/>
      <c r="M18" s="22"/>
      <c r="N18" s="31" t="str" cm="1">
        <f t="array" aca="1" ref="N18" ca="1">IF(INDIRECT("M" &amp; ROW())="x", INDIRECT("B" &amp; ROW()) &amp; IF(INDIRECT("E" &amp; ROW())="x", " in 2", " in 3"), "")</f>
        <v/>
      </c>
    </row>
    <row r="19" spans="1:14" x14ac:dyDescent="0.3">
      <c r="A19" s="10"/>
      <c r="B19" s="22"/>
      <c r="C19" s="22"/>
      <c r="D19" s="22"/>
      <c r="E19" s="23"/>
      <c r="F19" s="22"/>
      <c r="G19" s="22"/>
      <c r="H19" s="22"/>
      <c r="I19" s="24"/>
      <c r="J19" s="24"/>
      <c r="K19" s="13"/>
      <c r="L19" s="22"/>
      <c r="M19" s="22"/>
      <c r="N19" s="31" t="str" cm="1">
        <f t="array" aca="1" ref="N19" ca="1">IF(INDIRECT("M" &amp; ROW())="x", INDIRECT("B" &amp; ROW()) &amp; IF(INDIRECT("E" &amp; ROW())="x", " in 2", " in 3"), "")</f>
        <v/>
      </c>
    </row>
    <row r="20" spans="1:14" x14ac:dyDescent="0.3">
      <c r="A20" s="10"/>
      <c r="B20" s="22"/>
      <c r="C20" s="22"/>
      <c r="D20" s="22"/>
      <c r="E20" s="23"/>
      <c r="F20" s="22"/>
      <c r="G20" s="22"/>
      <c r="H20" s="22"/>
      <c r="I20" s="24"/>
      <c r="J20" s="24"/>
      <c r="K20" s="13"/>
      <c r="L20" s="22"/>
      <c r="M20" s="22"/>
      <c r="N20" s="31" t="str" cm="1">
        <f t="array" aca="1" ref="N20" ca="1">IF(INDIRECT("M" &amp; ROW())="x", INDIRECT("B" &amp; ROW()) &amp; IF(INDIRECT("E" &amp; ROW())="x", " in 2", " in 3"), "")</f>
        <v/>
      </c>
    </row>
    <row r="21" spans="1:14" x14ac:dyDescent="0.3">
      <c r="A21" s="10"/>
      <c r="B21" s="22"/>
      <c r="C21" s="22"/>
      <c r="D21" s="22"/>
      <c r="E21" s="23"/>
      <c r="F21" s="22"/>
      <c r="G21" s="22"/>
      <c r="H21" s="22"/>
      <c r="I21" s="24"/>
      <c r="J21" s="24"/>
      <c r="K21" s="13"/>
      <c r="L21" s="22"/>
      <c r="M21" s="22"/>
      <c r="N21" s="31" t="str" cm="1">
        <f t="array" aca="1" ref="N21" ca="1">IF(INDIRECT("M" &amp; ROW())="x", INDIRECT("B" &amp; ROW()) &amp; IF(INDIRECT("E" &amp; ROW())="x", " in 2", " in 3"), "")</f>
        <v/>
      </c>
    </row>
    <row r="22" spans="1:14" x14ac:dyDescent="0.3">
      <c r="A22" s="10"/>
      <c r="B22" s="22"/>
      <c r="C22" s="22"/>
      <c r="D22" s="22"/>
      <c r="E22" s="23"/>
      <c r="F22" s="22"/>
      <c r="G22" s="22"/>
      <c r="H22" s="22"/>
      <c r="I22" s="24"/>
      <c r="J22" s="24"/>
      <c r="K22" s="13"/>
      <c r="L22" s="22"/>
      <c r="M22" s="22"/>
      <c r="N22" s="31" t="str" cm="1">
        <f t="array" aca="1" ref="N22" ca="1">IF(INDIRECT("M" &amp; ROW())="x", INDIRECT("B" &amp; ROW()) &amp; IF(INDIRECT("E" &amp; ROW())="x", " in 2", " in 3"), "")</f>
        <v/>
      </c>
    </row>
    <row r="23" spans="1:14" x14ac:dyDescent="0.3">
      <c r="A23" s="10"/>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16">
    <sortCondition ref="A7:A16"/>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topLeftCell="A78" workbookViewId="0">
      <selection activeCell="A96" sqref="A96"/>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2025-08-13T09:20:59Z</dcterms:modified>
</cp:coreProperties>
</file>