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FE438CE6-4079-438E-B7C5-94C13F5BB484}" xr6:coauthVersionLast="47" xr6:coauthVersionMax="47" xr10:uidLastSave="{00000000-0000-0000-0000-000000000000}"/>
  <bookViews>
    <workbookView xWindow="-96" yWindow="0" windowWidth="23124" windowHeight="12336"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28" i="1" l="1" a="1"/>
  <c r="N75" i="6" a="1"/>
  <c r="N40" i="6" a="1"/>
  <c r="N121" i="1" a="1"/>
  <c r="N68" i="6" a="1"/>
  <c r="N21" i="1" a="1"/>
  <c r="N129" i="6" a="1"/>
  <c r="N124" i="1" a="1"/>
  <c r="N15" i="1" a="1"/>
  <c r="N122" i="6" a="1"/>
  <c r="N108" i="1" a="1"/>
  <c r="N77" i="6" a="1"/>
  <c r="N139" i="6" a="1"/>
  <c r="N143" i="1" a="1"/>
  <c r="N100" i="6" a="1"/>
  <c r="N25" i="1" a="1"/>
  <c r="N143" i="6" a="1"/>
  <c r="N106" i="6" a="1"/>
  <c r="N39" i="6" a="1"/>
  <c r="N96" i="1" a="1"/>
  <c r="N53" i="6" a="1"/>
  <c r="N98" i="6" a="1"/>
  <c r="N92" i="1" a="1"/>
  <c r="N83" i="1" a="1"/>
  <c r="N16" i="1" a="1"/>
  <c r="N186" i="6" a="1"/>
  <c r="N195" i="6" a="1"/>
  <c r="N82" i="1" a="1"/>
  <c r="N109" i="1" a="1"/>
  <c r="N135" i="6" a="1"/>
  <c r="N193" i="6" a="1"/>
  <c r="N15" i="6" a="1"/>
  <c r="N127" i="6" a="1"/>
  <c r="N123" i="1" a="1"/>
  <c r="N174" i="6" a="1"/>
  <c r="N57" i="6" a="1"/>
  <c r="N13" i="1" a="1"/>
  <c r="N115" i="1" a="1"/>
  <c r="N93" i="6" a="1"/>
  <c r="N158" i="6" a="1"/>
  <c r="N97" i="1" a="1"/>
  <c r="N72" i="6" a="1"/>
  <c r="N71" i="6" a="1"/>
  <c r="N94" i="1" a="1"/>
  <c r="N131" i="6" a="1"/>
  <c r="N150" i="6" a="1"/>
  <c r="N148" i="6" a="1"/>
  <c r="N93" i="1" a="1"/>
  <c r="N206" i="6" a="1"/>
  <c r="N142" i="6" a="1"/>
  <c r="N166" i="6" a="1"/>
  <c r="N104" i="6" a="1"/>
  <c r="N153" i="6" a="1"/>
  <c r="N139" i="1" a="1"/>
  <c r="N207" i="6" a="1"/>
  <c r="N134" i="6" a="1"/>
  <c r="N54" i="6" a="1"/>
  <c r="N187" i="6" a="1"/>
  <c r="N19" i="6" a="1"/>
  <c r="N105" i="1" a="1"/>
  <c r="N134" i="1" a="1"/>
  <c r="N34" i="1" a="1"/>
  <c r="N197" i="6" a="1"/>
  <c r="N37" i="1" a="1"/>
  <c r="N35" i="6" a="1"/>
  <c r="N117" i="6" a="1"/>
  <c r="N119" i="6" a="1"/>
  <c r="N52" i="1" a="1"/>
  <c r="N20" i="1" a="1"/>
  <c r="N50" i="1" a="1"/>
  <c r="N85" i="6" a="1"/>
  <c r="N90" i="1" a="1"/>
  <c r="N182" i="6" a="1"/>
  <c r="N78" i="6" a="1"/>
  <c r="N92" i="6" a="1"/>
  <c r="N130" i="6" a="1"/>
  <c r="N151" i="1" a="1"/>
  <c r="N205" i="6" a="1"/>
  <c r="N17" i="1" a="1"/>
  <c r="N180" i="6" a="1"/>
  <c r="N184" i="6" a="1"/>
  <c r="N75" i="1" a="1"/>
  <c r="N12" i="1" a="1"/>
  <c r="N112" i="1" a="1"/>
  <c r="N56" i="6" a="1"/>
  <c r="N28" i="6" a="1"/>
  <c r="N69" i="6" a="1"/>
  <c r="N107" i="6" a="1"/>
  <c r="N198" i="6" a="1"/>
  <c r="N73" i="1" a="1"/>
  <c r="N189" i="6" a="1"/>
  <c r="N138" i="1" a="1"/>
  <c r="N79" i="1" a="1"/>
  <c r="N88" i="6" a="1"/>
  <c r="N196" i="6" a="1"/>
  <c r="N55" i="1" a="1"/>
  <c r="N52" i="6" a="1"/>
  <c r="N96" i="6" a="1"/>
  <c r="N86" i="1" a="1"/>
  <c r="N76" i="1" a="1"/>
  <c r="N102" i="1" a="1"/>
  <c r="N79" i="6" a="1"/>
  <c r="N60" i="1" a="1"/>
  <c r="N137" i="6" a="1"/>
  <c r="N125" i="6" a="1"/>
  <c r="N188" i="6" a="1"/>
  <c r="N51" i="6" a="1"/>
  <c r="N40" i="1" a="1"/>
  <c r="N70" i="6" a="1"/>
  <c r="N131" i="1" a="1"/>
  <c r="N20" i="6" a="1"/>
  <c r="N47" i="6" a="1"/>
  <c r="N55" i="6" a="1"/>
  <c r="N31" i="6" a="1"/>
  <c r="N116" i="6" a="1"/>
  <c r="N38" i="1" a="1"/>
  <c r="N113" i="6" a="1"/>
  <c r="N9" i="1" a="1"/>
  <c r="N129" i="1" a="1"/>
  <c r="N118" i="1" a="1"/>
  <c r="N63" i="1" a="1"/>
  <c r="N76" i="6" a="1"/>
  <c r="N72" i="1" a="1"/>
  <c r="N163" i="6" a="1"/>
  <c r="N84" i="6" a="1"/>
  <c r="N157" i="6" a="1"/>
  <c r="N149" i="1" a="1"/>
  <c r="N43" i="1" a="1"/>
  <c r="N11" i="6" a="1"/>
  <c r="N22" i="6" a="1"/>
  <c r="N89" i="1" a="1"/>
  <c r="N208" i="6" a="1"/>
  <c r="N132" i="6" a="1"/>
  <c r="N47" i="1" a="1"/>
  <c r="N200" i="6" a="1"/>
  <c r="N95" i="6" a="1"/>
  <c r="N161" i="6" a="1"/>
  <c r="N14" i="6" a="1"/>
  <c r="N154" i="6" a="1"/>
  <c r="N165" i="1" a="1"/>
  <c r="N24" i="6" a="1"/>
  <c r="N110" i="6" a="1"/>
  <c r="N140" i="6" a="1"/>
  <c r="N60" i="6" a="1"/>
  <c r="N110" i="1" a="1"/>
  <c r="N156" i="1" a="1"/>
  <c r="N91" i="6" a="1"/>
  <c r="N66" i="1" a="1"/>
  <c r="N67" i="1" a="1"/>
  <c r="N145" i="6" a="1"/>
  <c r="N13" i="6" a="1"/>
  <c r="N158" i="1" a="1"/>
  <c r="N127" i="1" a="1"/>
  <c r="N157" i="1" a="1"/>
  <c r="N146" i="6" a="1"/>
  <c r="N59" i="1" a="1"/>
  <c r="N121" i="6" a="1"/>
  <c r="N84" i="1" a="1"/>
  <c r="N116" i="1" a="1"/>
  <c r="N17" i="6" a="1"/>
  <c r="N81" i="1" a="1"/>
  <c r="N23" i="1" a="1"/>
  <c r="N94" i="6" a="1"/>
  <c r="N26" i="1" a="1"/>
  <c r="N63" i="6" a="1"/>
  <c r="N151" i="6" a="1"/>
  <c r="N168" i="6" a="1"/>
  <c r="N150" i="1" a="1"/>
  <c r="N201" i="6" a="1"/>
  <c r="N26" i="6" a="1"/>
  <c r="N112" i="6" a="1"/>
  <c r="N160" i="1" a="1"/>
  <c r="N107" i="1" a="1"/>
  <c r="N162" i="6" a="1"/>
  <c r="N42" i="6" a="1"/>
  <c r="N164" i="1" a="1"/>
  <c r="N59" i="6" a="1"/>
  <c r="N130" i="1" a="1"/>
  <c r="N115" i="6" a="1"/>
  <c r="N128" i="6" a="1"/>
  <c r="N51" i="1" a="1"/>
  <c r="N32" i="6" a="1"/>
  <c r="N98" i="1" a="1"/>
  <c r="N153" i="1" a="1"/>
  <c r="N106" i="1" a="1"/>
  <c r="N167" i="6" a="1"/>
  <c r="N67" i="6" a="1"/>
  <c r="N122" i="1" a="1"/>
  <c r="N43" i="6" a="1"/>
  <c r="N86" i="6" a="1"/>
  <c r="N133" i="1" a="1"/>
  <c r="N136" i="6" a="1"/>
  <c r="N169" i="1" a="1"/>
  <c r="N82" i="6" a="1"/>
  <c r="N29" i="1" a="1"/>
  <c r="N58" i="6" a="1"/>
  <c r="N104" i="1" a="1"/>
  <c r="N211" i="6" a="1"/>
  <c r="N102" i="6" a="1"/>
  <c r="N191" i="6" a="1"/>
  <c r="N128" i="1" a="1"/>
  <c r="N22" i="1" a="1"/>
  <c r="N12" i="6" a="1"/>
  <c r="N125" i="1" a="1"/>
  <c r="N14" i="1" a="1"/>
  <c r="N133" i="6" a="1"/>
  <c r="N142" i="1" a="1"/>
  <c r="N49" i="1" a="1"/>
  <c r="N194" i="6" a="1"/>
  <c r="N154" i="1" a="1"/>
  <c r="N74" i="6" a="1"/>
  <c r="N202" i="6" a="1"/>
  <c r="N168" i="1" a="1"/>
  <c r="N27" i="6" a="1"/>
  <c r="N165" i="6" a="1"/>
  <c r="N148" i="1" a="1"/>
  <c r="N95" i="1" a="1"/>
  <c r="N65" i="1" a="1"/>
  <c r="N120" i="6" a="1"/>
  <c r="N68" i="1" a="1"/>
  <c r="N45" i="1" a="1"/>
  <c r="N147" i="1" a="1"/>
  <c r="N169" i="6" a="1"/>
  <c r="N7" i="1" a="1"/>
  <c r="N21" i="6" a="1"/>
  <c r="N170" i="6" a="1"/>
  <c r="N62" i="1" a="1"/>
  <c r="N18" i="6" a="1"/>
  <c r="N89" i="6" a="1"/>
  <c r="N118" i="6" a="1"/>
  <c r="N87" i="1" a="1"/>
  <c r="N10" i="6" a="1"/>
  <c r="N83" i="6" a="1"/>
  <c r="N66" i="6" a="1"/>
  <c r="N178" i="6" a="1"/>
  <c r="N61" i="1" a="1"/>
  <c r="N159" i="1" a="1"/>
  <c r="N100" i="1" a="1"/>
  <c r="N119" i="1" a="1"/>
  <c r="N70" i="1" a="1"/>
  <c r="N152" i="6" a="1"/>
  <c r="N113" i="1" a="1"/>
  <c r="N114" i="6" a="1"/>
  <c r="N61" i="6" a="1"/>
  <c r="N56" i="1" a="1"/>
  <c r="N50" i="6" a="1"/>
  <c r="N80" i="6" a="1"/>
  <c r="N39" i="1" a="1"/>
  <c r="N44" i="1" a="1"/>
  <c r="N16" i="6" a="1"/>
  <c r="N30" i="6" a="1"/>
  <c r="N69" i="1" a="1"/>
  <c r="N162" i="1" a="1"/>
  <c r="N163" i="1" a="1"/>
  <c r="N58" i="1" a="1"/>
  <c r="N9" i="6" a="1"/>
  <c r="N210" i="6" a="1"/>
  <c r="N25" i="6" a="1"/>
  <c r="N81" i="6" a="1"/>
  <c r="N77" i="1" a="1"/>
  <c r="N209" i="6" a="1"/>
  <c r="N65" i="6" a="1"/>
  <c r="N203" i="6" a="1"/>
  <c r="N32" i="1" a="1"/>
  <c r="N45" i="6" a="1"/>
  <c r="N111" i="1" a="1"/>
  <c r="N109" i="6" a="1"/>
  <c r="N7" i="6" a="1"/>
  <c r="N175" i="6" a="1"/>
  <c r="N41" i="1" a="1"/>
  <c r="N33" i="6" a="1"/>
  <c r="N44" i="6" a="1"/>
  <c r="N71" i="1" a="1"/>
  <c r="N147" i="6" a="1"/>
  <c r="N80" i="1" a="1"/>
  <c r="N199" i="6" a="1"/>
  <c r="N73" i="6" a="1"/>
  <c r="N46" i="1" a="1"/>
  <c r="N161" i="1" a="1"/>
  <c r="N126" i="6" a="1"/>
  <c r="N78" i="1" a="1"/>
  <c r="N114" i="1" a="1"/>
  <c r="N46" i="6" a="1"/>
  <c r="N155" i="1" a="1"/>
  <c r="N8" i="1" a="1"/>
  <c r="N136" i="1" a="1"/>
  <c r="N176" i="6" a="1"/>
  <c r="N177" i="6" a="1"/>
  <c r="N141" i="1" a="1"/>
  <c r="N214" i="6" a="1"/>
  <c r="N34" i="6" a="1"/>
  <c r="N54" i="1" a="1"/>
  <c r="N135" i="1" a="1"/>
  <c r="N101" i="6" a="1"/>
  <c r="N149" i="6" a="1"/>
  <c r="N167" i="1" a="1"/>
  <c r="N57" i="1" a="1"/>
  <c r="N192" i="6" a="1"/>
  <c r="N213" i="6" a="1"/>
  <c r="N87" i="6" a="1"/>
  <c r="N8" i="6" a="1"/>
  <c r="N123" i="6" a="1"/>
  <c r="N173" i="6" a="1"/>
  <c r="N19" i="1" a="1"/>
  <c r="N124" i="6" a="1"/>
  <c r="N185" i="6" a="1"/>
  <c r="N120" i="1" a="1"/>
  <c r="N172" i="6" a="1"/>
  <c r="N35" i="1" a="1"/>
  <c r="N138" i="6" a="1"/>
  <c r="N103" i="6" a="1"/>
  <c r="N24" i="1" a="1"/>
  <c r="N105" i="6" a="1"/>
  <c r="N145" i="1" a="1"/>
  <c r="N62" i="6" a="1"/>
  <c r="N171" i="6" a="1"/>
  <c r="N91" i="1" a="1"/>
  <c r="N31" i="1" a="1"/>
  <c r="N41" i="6" a="1"/>
  <c r="N85" i="1" a="1"/>
  <c r="N111" i="6" a="1"/>
  <c r="N132" i="1" a="1"/>
  <c r="N156" i="6" a="1"/>
  <c r="N103" i="1" a="1"/>
  <c r="N23" i="6" a="1"/>
  <c r="N11" i="1" a="1"/>
  <c r="N166" i="1" a="1"/>
  <c r="N64" i="6" a="1"/>
  <c r="N99" i="1" a="1"/>
  <c r="N49" i="6" a="1"/>
  <c r="N146" i="1" a="1"/>
  <c r="N164" i="6" a="1"/>
  <c r="N48" i="1" a="1"/>
  <c r="N97" i="6" a="1"/>
  <c r="N99" i="6" a="1"/>
  <c r="N144" i="1" a="1"/>
  <c r="N152" i="1" a="1"/>
  <c r="N141" i="6" a="1"/>
  <c r="N42" i="1" a="1"/>
  <c r="N212" i="6" a="1"/>
  <c r="N53" i="1" a="1"/>
  <c r="N74" i="1" a="1"/>
  <c r="N64" i="1" a="1"/>
  <c r="N183" i="6" a="1"/>
  <c r="N29" i="6" a="1"/>
  <c r="N117" i="1" a="1"/>
  <c r="N181" i="6" a="1"/>
  <c r="N144" i="6" a="1"/>
  <c r="N155" i="6" a="1"/>
  <c r="N48" i="6" a="1"/>
  <c r="N88" i="1" a="1"/>
  <c r="N140" i="1" a="1"/>
  <c r="N37" i="6" a="1"/>
  <c r="N27" i="1" a="1"/>
  <c r="N108" i="6" a="1"/>
  <c r="N10" i="1" a="1"/>
  <c r="N90" i="6" a="1"/>
  <c r="N126" i="1" a="1"/>
  <c r="N36" i="6" a="1"/>
  <c r="N159" i="6" a="1"/>
  <c r="N179" i="6" a="1"/>
  <c r="N33" i="1" a="1"/>
  <c r="N190" i="6" a="1"/>
  <c r="N101" i="1" a="1"/>
  <c r="N160" i="6" a="1"/>
  <c r="N137" i="1" a="1"/>
  <c r="N36" i="1" a="1"/>
  <c r="N38" i="6" a="1"/>
  <c r="N204" i="6" a="1"/>
  <c r="N204" i="6" l="1"/>
  <c r="N38" i="6"/>
  <c r="N36" i="1"/>
  <c r="N137" i="1"/>
  <c r="N160" i="6"/>
  <c r="N101" i="1"/>
  <c r="N190" i="6"/>
  <c r="N33" i="1"/>
  <c r="N179" i="6"/>
  <c r="N159" i="6"/>
  <c r="N36" i="6"/>
  <c r="N126" i="1"/>
  <c r="N90" i="6"/>
  <c r="N10" i="1"/>
  <c r="N108" i="6"/>
  <c r="N27" i="1"/>
  <c r="N37" i="6"/>
  <c r="N140" i="1"/>
  <c r="N88" i="1"/>
  <c r="N48" i="6"/>
  <c r="N155" i="6"/>
  <c r="N144" i="6"/>
  <c r="N181" i="6"/>
  <c r="N117" i="1"/>
  <c r="N29" i="6"/>
  <c r="N183" i="6"/>
  <c r="N64" i="1"/>
  <c r="N74" i="1"/>
  <c r="N53" i="1"/>
  <c r="N212" i="6"/>
  <c r="N42" i="1"/>
  <c r="N141" i="6"/>
  <c r="N152" i="1"/>
  <c r="N144" i="1"/>
  <c r="N99" i="6"/>
  <c r="N97" i="6"/>
  <c r="N48" i="1"/>
  <c r="N164" i="6"/>
  <c r="N146" i="1"/>
  <c r="N49" i="6"/>
  <c r="N99" i="1"/>
  <c r="N64" i="6"/>
  <c r="N166" i="1"/>
  <c r="N11" i="1"/>
  <c r="N23" i="6"/>
  <c r="N103" i="1"/>
  <c r="N156" i="6"/>
  <c r="N132" i="1"/>
  <c r="N111" i="6"/>
  <c r="N85" i="1"/>
  <c r="N41" i="6"/>
  <c r="N31" i="1"/>
  <c r="N91" i="1"/>
  <c r="N171" i="6"/>
  <c r="N62" i="6"/>
  <c r="N145" i="1"/>
  <c r="N105" i="6"/>
  <c r="N24" i="1"/>
  <c r="N103" i="6"/>
  <c r="N138" i="6"/>
  <c r="N35" i="1"/>
  <c r="N172" i="6"/>
  <c r="N120" i="1"/>
  <c r="N185" i="6"/>
  <c r="N124" i="6"/>
  <c r="N19" i="1"/>
  <c r="N173" i="6"/>
  <c r="N123" i="6"/>
  <c r="N8" i="6"/>
  <c r="N87" i="6"/>
  <c r="N213" i="6"/>
  <c r="N192" i="6"/>
  <c r="N57" i="1"/>
  <c r="N167" i="1"/>
  <c r="N149" i="6"/>
  <c r="N101" i="6"/>
  <c r="N135" i="1"/>
  <c r="N54" i="1"/>
  <c r="N34" i="6"/>
  <c r="N214" i="6"/>
  <c r="N141" i="1"/>
  <c r="N177" i="6"/>
  <c r="N176" i="6"/>
  <c r="N136" i="1"/>
  <c r="N8" i="1"/>
  <c r="O8" i="1" s="1"/>
  <c r="N155" i="1"/>
  <c r="N46" i="6"/>
  <c r="N114" i="1"/>
  <c r="N78" i="1"/>
  <c r="N126" i="6"/>
  <c r="N161" i="1"/>
  <c r="N46" i="1"/>
  <c r="N73" i="6"/>
  <c r="N199" i="6"/>
  <c r="N80" i="1"/>
  <c r="N147" i="6"/>
  <c r="N71" i="1"/>
  <c r="N44" i="6"/>
  <c r="N33" i="6"/>
  <c r="N41" i="1"/>
  <c r="N175" i="6"/>
  <c r="N7" i="6"/>
  <c r="N109" i="6"/>
  <c r="N111" i="1"/>
  <c r="N45" i="6"/>
  <c r="N32" i="1"/>
  <c r="N203" i="6"/>
  <c r="N65" i="6"/>
  <c r="N209" i="6"/>
  <c r="N77" i="1"/>
  <c r="N81" i="6"/>
  <c r="N25" i="6"/>
  <c r="N210" i="6"/>
  <c r="N9" i="6"/>
  <c r="N58" i="1"/>
  <c r="N163" i="1"/>
  <c r="N162" i="1"/>
  <c r="N69" i="1"/>
  <c r="N30" i="6"/>
  <c r="N16" i="6"/>
  <c r="N44" i="1"/>
  <c r="N39" i="1"/>
  <c r="N80" i="6"/>
  <c r="N50" i="6"/>
  <c r="N56" i="1"/>
  <c r="N61" i="6"/>
  <c r="N114" i="6"/>
  <c r="N113" i="1"/>
  <c r="N152" i="6"/>
  <c r="N70" i="1"/>
  <c r="N119" i="1"/>
  <c r="N100" i="1"/>
  <c r="N159" i="1"/>
  <c r="N61" i="1"/>
  <c r="N178" i="6"/>
  <c r="N66" i="6"/>
  <c r="N83" i="6"/>
  <c r="N10" i="6"/>
  <c r="N87" i="1"/>
  <c r="N118" i="6"/>
  <c r="N89" i="6"/>
  <c r="N18" i="6"/>
  <c r="N62" i="1"/>
  <c r="N170" i="6"/>
  <c r="N21" i="6"/>
  <c r="N7" i="1"/>
  <c r="O7" i="1" s="1"/>
  <c r="N169" i="6"/>
  <c r="N147" i="1"/>
  <c r="N45" i="1"/>
  <c r="N68" i="1"/>
  <c r="N120" i="6"/>
  <c r="N65" i="1"/>
  <c r="N95" i="1"/>
  <c r="N148" i="1"/>
  <c r="N165" i="6"/>
  <c r="N27" i="6"/>
  <c r="N168" i="1"/>
  <c r="N202" i="6"/>
  <c r="N74" i="6"/>
  <c r="N154" i="1"/>
  <c r="N194" i="6"/>
  <c r="N49" i="1"/>
  <c r="N142" i="1"/>
  <c r="N133" i="6"/>
  <c r="N14" i="1"/>
  <c r="N125" i="1"/>
  <c r="N12" i="6"/>
  <c r="N22" i="1"/>
  <c r="N128" i="1"/>
  <c r="N191" i="6"/>
  <c r="N102" i="6"/>
  <c r="N211" i="6"/>
  <c r="N104" i="1"/>
  <c r="N58" i="6"/>
  <c r="N29" i="1"/>
  <c r="N82" i="6"/>
  <c r="N169" i="1"/>
  <c r="N136" i="6"/>
  <c r="N133" i="1"/>
  <c r="N86" i="6"/>
  <c r="N43" i="6"/>
  <c r="N122" i="1"/>
  <c r="N67" i="6"/>
  <c r="N167" i="6"/>
  <c r="N106" i="1"/>
  <c r="N153" i="1"/>
  <c r="N98" i="1"/>
  <c r="N32" i="6"/>
  <c r="N51" i="1"/>
  <c r="N128" i="6"/>
  <c r="N115" i="6"/>
  <c r="N130" i="1"/>
  <c r="N59" i="6"/>
  <c r="N164" i="1"/>
  <c r="N42" i="6"/>
  <c r="N162" i="6"/>
  <c r="N107" i="1"/>
  <c r="N160" i="1"/>
  <c r="N112" i="6"/>
  <c r="N26" i="6"/>
  <c r="N201" i="6"/>
  <c r="N150" i="1"/>
  <c r="N168" i="6"/>
  <c r="N151" i="6"/>
  <c r="N63" i="6"/>
  <c r="N26" i="1"/>
  <c r="N94" i="6"/>
  <c r="N23" i="1"/>
  <c r="N81" i="1"/>
  <c r="N17" i="6"/>
  <c r="N116" i="1"/>
  <c r="N84" i="1"/>
  <c r="N121" i="6"/>
  <c r="N59" i="1"/>
  <c r="N146" i="6"/>
  <c r="N157" i="1"/>
  <c r="N127" i="1"/>
  <c r="N158" i="1"/>
  <c r="N13" i="6"/>
  <c r="N145" i="6"/>
  <c r="N67" i="1"/>
  <c r="N66" i="1"/>
  <c r="N91" i="6"/>
  <c r="N156" i="1"/>
  <c r="N110" i="1"/>
  <c r="N60" i="6"/>
  <c r="N140" i="6"/>
  <c r="N110" i="6"/>
  <c r="N24" i="6"/>
  <c r="N165" i="1"/>
  <c r="N154" i="6"/>
  <c r="N14" i="6"/>
  <c r="N161" i="6"/>
  <c r="N95" i="6"/>
  <c r="N200" i="6"/>
  <c r="N47" i="1"/>
  <c r="N132" i="6"/>
  <c r="N208" i="6"/>
  <c r="N89" i="1"/>
  <c r="N22" i="6"/>
  <c r="N11" i="6"/>
  <c r="N43" i="1"/>
  <c r="N149" i="1"/>
  <c r="N157" i="6"/>
  <c r="N84" i="6"/>
  <c r="N163" i="6"/>
  <c r="N72" i="1"/>
  <c r="N76" i="6"/>
  <c r="N63" i="1"/>
  <c r="N118" i="1"/>
  <c r="N129" i="1"/>
  <c r="N9" i="1"/>
  <c r="N113" i="6"/>
  <c r="N38" i="1"/>
  <c r="N116" i="6"/>
  <c r="N31" i="6"/>
  <c r="N55" i="6"/>
  <c r="N47" i="6"/>
  <c r="N20" i="6"/>
  <c r="N131" i="1"/>
  <c r="N70" i="6"/>
  <c r="N40" i="1"/>
  <c r="N51" i="6"/>
  <c r="N188" i="6"/>
  <c r="N125" i="6"/>
  <c r="N137" i="6"/>
  <c r="N60" i="1"/>
  <c r="N79" i="6"/>
  <c r="N102" i="1"/>
  <c r="N76" i="1"/>
  <c r="N86" i="1"/>
  <c r="N96" i="6"/>
  <c r="N52" i="6"/>
  <c r="N55" i="1"/>
  <c r="N196" i="6"/>
  <c r="N88" i="6"/>
  <c r="N79" i="1"/>
  <c r="N138" i="1"/>
  <c r="N189" i="6"/>
  <c r="N73" i="1"/>
  <c r="N198" i="6"/>
  <c r="N107" i="6"/>
  <c r="N69" i="6"/>
  <c r="N28" i="6"/>
  <c r="N56" i="6"/>
  <c r="N112" i="1"/>
  <c r="N12" i="1"/>
  <c r="N75" i="1"/>
  <c r="N184" i="6"/>
  <c r="N180" i="6"/>
  <c r="N17" i="1"/>
  <c r="N205" i="6"/>
  <c r="N151" i="1"/>
  <c r="N130" i="6"/>
  <c r="N92" i="6"/>
  <c r="N78" i="6"/>
  <c r="N182" i="6"/>
  <c r="N90" i="1"/>
  <c r="N85" i="6"/>
  <c r="N50" i="1"/>
  <c r="N20" i="1"/>
  <c r="N52" i="1"/>
  <c r="N119" i="6"/>
  <c r="N117" i="6"/>
  <c r="N35" i="6"/>
  <c r="N37" i="1"/>
  <c r="N197" i="6"/>
  <c r="N34" i="1"/>
  <c r="N134" i="1"/>
  <c r="N105" i="1"/>
  <c r="N19" i="6"/>
  <c r="N187" i="6"/>
  <c r="N54" i="6"/>
  <c r="N134" i="6"/>
  <c r="N207" i="6"/>
  <c r="N139" i="1"/>
  <c r="N153" i="6"/>
  <c r="N104" i="6"/>
  <c r="N166" i="6"/>
  <c r="N142" i="6"/>
  <c r="N206" i="6"/>
  <c r="N93" i="1"/>
  <c r="N148" i="6"/>
  <c r="N150" i="6"/>
  <c r="N131" i="6"/>
  <c r="N94" i="1"/>
  <c r="N71" i="6"/>
  <c r="N72" i="6"/>
  <c r="N97" i="1"/>
  <c r="N158" i="6"/>
  <c r="N93" i="6"/>
  <c r="N115" i="1"/>
  <c r="N13" i="1"/>
  <c r="N57" i="6"/>
  <c r="N174" i="6"/>
  <c r="N123" i="1"/>
  <c r="N127" i="6"/>
  <c r="N15" i="6"/>
  <c r="N193" i="6"/>
  <c r="N135" i="6"/>
  <c r="N109" i="1"/>
  <c r="N82" i="1"/>
  <c r="N195" i="6"/>
  <c r="N186" i="6"/>
  <c r="N16" i="1"/>
  <c r="N83" i="1"/>
  <c r="N92" i="1"/>
  <c r="N98" i="6"/>
  <c r="N53" i="6"/>
  <c r="N96" i="1"/>
  <c r="N39" i="6"/>
  <c r="N106" i="6"/>
  <c r="N143" i="6"/>
  <c r="N25" i="1"/>
  <c r="N100" i="6"/>
  <c r="N143" i="1"/>
  <c r="N139" i="6"/>
  <c r="N77" i="6"/>
  <c r="N108" i="1"/>
  <c r="N122" i="6"/>
  <c r="N15" i="1"/>
  <c r="N124" i="1"/>
  <c r="N129" i="6"/>
  <c r="N21" i="1"/>
  <c r="N68" i="6"/>
  <c r="N121" i="1"/>
  <c r="N40" i="6"/>
  <c r="N75" i="6"/>
  <c r="N28"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<sst xmlns="http://schemas.openxmlformats.org/spreadsheetml/2006/main" count="222" uniqueCount="136">
  <si>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</si>
  <si>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</si>
  <si>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</si>
  <si>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</si>
  <si>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</si>
  <si>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</si>
  <si>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</si>
  <si>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</si>
  <si>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</si>
  <si>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</si>
  <si>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</si>
  <si>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</si>
  <si>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</si>
  <si>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</si>
  <si>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</si>
  <si>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</si>
  <si>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</si>
  <si>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</si>
  <si>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</si>
  <si>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</si>
  <si>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</si>
  <si>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</si>
  <si>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</si>
  <si>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</si>
  <si>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</si>
  <si>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</si>
  <si>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</si>
  <si>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</si>
  <si>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</si>
  <si>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</si>
  <si>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</si>
  <si>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</si>
  <si>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</si>
  <si>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</si>
  <si>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</si>
  <si>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</si>
  <si>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</si>
  <si>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</si>
  <si>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</si>
  <si>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</si>
  <si>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</si>
  <si>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</si>
  <si>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</si>
  <si>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</si>
  <si>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</si>
  <si>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</si>
  <si>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</si>
  <si>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</si>
  <si>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</si>
  <si>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</si>
  <si>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</si>
  <si>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</si>
  <si>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</si>
  <si>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Cincinnati Open - Cincinnati, Masters, USA, Hard, 04/08/2025, $10.6M, ATP Masters 1000                                                                                                                                                                                                                                               </t>
  </si>
  <si>
    <t>Jannik Sinner</t>
  </si>
  <si>
    <t>ITA</t>
  </si>
  <si>
    <t>Felix Auger Aliassime</t>
  </si>
  <si>
    <t>CAN</t>
  </si>
  <si>
    <t>Terence Atmane</t>
  </si>
  <si>
    <t>FRA</t>
  </si>
  <si>
    <t>Holger Rune</t>
  </si>
  <si>
    <t>DEN</t>
  </si>
  <si>
    <t>Andrey Rublev</t>
  </si>
  <si>
    <t>RUS</t>
  </si>
  <si>
    <t>Carlos Alcaraz</t>
  </si>
  <si>
    <t>ESP</t>
  </si>
  <si>
    <t>Ben Shelton</t>
  </si>
  <si>
    <t>USA</t>
  </si>
  <si>
    <t>Jiri Lehecka</t>
  </si>
  <si>
    <t>CZE</t>
  </si>
  <si>
    <t>KAZ</t>
  </si>
  <si>
    <t>AUT</t>
  </si>
  <si>
    <t>BOL</t>
  </si>
  <si>
    <t xml:space="preserve">Sofia 1 Challenger, Challenger, BUL, Clay, 11/08/2025, ˆ54K, Challenger 50                                                                                                                                                                                                                                                  </t>
  </si>
  <si>
    <t>Nerman Fatic</t>
  </si>
  <si>
    <t>BIH</t>
  </si>
  <si>
    <t>Sebastian Gima</t>
  </si>
  <si>
    <t>ROU</t>
  </si>
  <si>
    <t>Zdenek Kolar</t>
  </si>
  <si>
    <t>Nikolas Sanchez-Izquierdo</t>
  </si>
  <si>
    <t>Murkel Dellien</t>
  </si>
  <si>
    <t>Sandro Kopp</t>
  </si>
  <si>
    <t>Dali Blanch</t>
  </si>
  <si>
    <t>Duje Ajdukovic</t>
  </si>
  <si>
    <t>CRO</t>
  </si>
  <si>
    <t xml:space="preserve">Cincinnati Open - Cincinnati, Masters, USA, Hard, 04/08/2025, $5.152M, WTA 1000                                                                                                                                                                                                                                                       </t>
  </si>
  <si>
    <t>Ella Seidel</t>
  </si>
  <si>
    <t>GER</t>
  </si>
  <si>
    <t>Varvara Gracheva</t>
  </si>
  <si>
    <t>Veronika Kudermetova</t>
  </si>
  <si>
    <t>Magda Linette</t>
  </si>
  <si>
    <t>POL</t>
  </si>
  <si>
    <t>Jasmine Paolini</t>
  </si>
  <si>
    <t>Barbora Krejcikova</t>
  </si>
  <si>
    <t>Lucia Bronzetti</t>
  </si>
  <si>
    <t>Cori Gauff</t>
  </si>
  <si>
    <t xml:space="preserve">Cancun Challenger, Challenger, MEX, Hard, 11/08/2025, $200K, Challenger 125                                                                                                                                                                                                                                                 </t>
  </si>
  <si>
    <t>Beibit Zhukayev</t>
  </si>
  <si>
    <t>Tristan Schoolkate</t>
  </si>
  <si>
    <t>AUS</t>
  </si>
  <si>
    <t>Hugo Gaston</t>
  </si>
  <si>
    <t>Alexis Galarneau</t>
  </si>
  <si>
    <t>Liam Draxl</t>
  </si>
  <si>
    <t>Rio Noguchi</t>
  </si>
  <si>
    <t>JPN</t>
  </si>
  <si>
    <t>Stan Wawrinka</t>
  </si>
  <si>
    <t>SUI</t>
  </si>
  <si>
    <t>Cleeve Harper</t>
  </si>
  <si>
    <t>&gt;900</t>
  </si>
  <si>
    <t>N/A</t>
  </si>
  <si>
    <t>Dusan Lajovic</t>
  </si>
  <si>
    <t>SRB</t>
  </si>
  <si>
    <t>Roman Andres Burruchaga</t>
  </si>
  <si>
    <t>ARG</t>
  </si>
  <si>
    <t>Alejandro Tabilo</t>
  </si>
  <si>
    <t>CHI</t>
  </si>
  <si>
    <t>Francesco Passaro</t>
  </si>
  <si>
    <t>x</t>
  </si>
  <si>
    <r>
      <t xml:space="preserve">1st meeting. Clay win %'s favour Blanch. 
Blanch has come through the qual rounds. 3rd set tie break win as slight underdog in the 1st round. 3 sets win in the 2nd round as underdog. 2 CH semis in June. Before that, he played mostly ITF's. 
Ajdukovic needed 3 sets in the 1st round as 1.11 favourite. Easy win in the 2nd round. CH semi in July. CH q final in May. He reached the Semi final in Bastad in July 2024. He then lost his next 9 matches on clay. 
12 month and 2025 stats are a little better for Blanch overall. 
</t>
    </r>
    <r>
      <rPr>
        <b/>
        <sz val="12"/>
        <color theme="1"/>
        <rFont val="Calibri"/>
        <family val="2"/>
        <scheme val="minor"/>
      </rPr>
      <t>Lay Ajdukovic around 1.25 and remove liability at 1.50. Back Ajdukovic around 2.00 to 2.20 and remove liability at 1.60.</t>
    </r>
  </si>
  <si>
    <r>
      <t xml:space="preserve">1st meeting. Clay win %'s are even. 
Kolar had an easy win in the 1st round. Another straight sets win in the 2nd round. CH q final in May. Most of his matches were in ITF's. 
Sanchez-Izquierdo had an easy win in the 1st round. 2 sets win in the 2nd round as slight favourite. CH q final in July. CH final in May. CH semi in Aug 2024. 
12 month and 2025 CH stats favour Kolar. Good chance of 3 sets. 
</t>
    </r>
    <r>
      <rPr>
        <b/>
        <sz val="12"/>
        <color theme="1"/>
        <rFont val="Calibri"/>
        <family val="2"/>
        <scheme val="minor"/>
      </rPr>
      <t xml:space="preserve">Lay Sanchez-Izquierdo around 1.45 and remove liability at 1.95. </t>
    </r>
  </si>
  <si>
    <r>
      <t xml:space="preserve">1st meeting. Clay win %'s are better for Kopp. 
Dellien had a 2 sets win in the 1st round as favourite. 2 sets win over Yevseyev as slight favourite in the 2nd round. CH q final in July. CH semi in April. CH q final in March. CH semi in Feb.
Kopp had a 2 sets win in the 1st round. 3rd set tie break win over Karol as slight underdog. CH semi in April. He played mostly ITF's in the last year.
12 month and 2025 CH stats are stronger for Kopp on serve. 
</t>
    </r>
    <r>
      <rPr>
        <b/>
        <sz val="12"/>
        <color theme="1"/>
        <rFont val="Calibri"/>
        <family val="2"/>
        <scheme val="minor"/>
      </rPr>
      <t>Lay Dellien around 1.45 and remove liability at 1.95. Chance of 3 sets.</t>
    </r>
  </si>
  <si>
    <r>
      <t xml:space="preserve">Fatic 1-0 (Dec 2020, clay, 2 sets). Clay win %'s are better for Fatic. 
Fatic had a 3 sets win in the 1st round. Easy win in the 2nd round. CH final in June. CH final in May. CH q final in March. 
Gima has come through the qual rounds. 3 sets win in the 1st round as slight favourite. 2 sets win as underdog in the 2nd round. Most of his matches were in ITF's. 
12 month and 2025 CH stats are much stronger for Fatic.
</t>
    </r>
    <r>
      <rPr>
        <b/>
        <sz val="12"/>
        <color theme="1"/>
        <rFont val="Calibri"/>
        <family val="2"/>
        <scheme val="minor"/>
      </rPr>
      <t>Back Fatic around 1.85 to 1.95 and remove liability at 1.45.</t>
    </r>
  </si>
  <si>
    <r>
      <t xml:space="preserve">Draxl 1-0 (July 2025, hard, 2 sets). G=Hard win %'s are a little better for Draxl.
Draxl won a CH title and reached 2 more finals in July. CH semi in May. CH final and semi in Nov. 
Noguchi has come through the qual rounds. 4 CH q finals in May, June and July. CH title in Jan. 
12 month and 2025 CH stats are stronger for Draxl.
</t>
    </r>
    <r>
      <rPr>
        <b/>
        <sz val="12"/>
        <color theme="1"/>
        <rFont val="Calibri"/>
        <family val="2"/>
        <scheme val="minor"/>
      </rPr>
      <t>Back Draxl around 1.75 to 1.90 and remove liability at 1.40.</t>
    </r>
  </si>
  <si>
    <r>
      <t xml:space="preserve">1st meeting. Hard win %'s are better for Galarneau. 
Gaston reached 2nd rounds in Toronto, Miami and Indian Wells. 2nd round of the Aus Open.
Galarneau has come through the qual rounds. 2nd round in Toronto. 3 CH q finals in July. CH semi in April. CH semi in Feb. CH q finals in Sep and Oct. 
12 month ATP stats favour Gaston. 12 month CH stats favour Galarneau although Gaston only played 4 CH matches. 
</t>
    </r>
    <r>
      <rPr>
        <b/>
        <sz val="12"/>
        <color theme="1"/>
        <rFont val="Calibri"/>
        <family val="2"/>
        <scheme val="minor"/>
      </rPr>
      <t>Back Gaston around 2.20 and remove liability at 1.70.</t>
    </r>
  </si>
  <si>
    <r>
      <t xml:space="preserve">1st meeting. Hard win %'s are better for Passaro. 
Tabilo reached 3rd rounds in Miami and Indian Wells. 3rd round in Shanghai. 
Passaro reached the 2nd round of the Aus Open as lucky loser. 
</t>
    </r>
    <r>
      <rPr>
        <b/>
        <sz val="12"/>
        <color theme="1"/>
        <rFont val="Calibri"/>
        <family val="2"/>
        <scheme val="minor"/>
      </rPr>
      <t>Back Tabilo around 2.20 and remove liability at 1.65.</t>
    </r>
  </si>
  <si>
    <r>
      <t xml:space="preserve">1st meeting. Hard win %'s are better for Harper. 
Wawrinka reached the 2nd round in Shanghai. 
Harper plays a mix of ITF's and Challengers. He has had very little success on hard. 
</t>
    </r>
    <r>
      <rPr>
        <b/>
        <sz val="12"/>
        <color theme="1"/>
        <rFont val="Calibri"/>
        <family val="2"/>
        <scheme val="minor"/>
      </rPr>
      <t>Back Wawrinka around 1.70 or if he loses set 1.</t>
    </r>
  </si>
  <si>
    <r>
      <t xml:space="preserve">1st meeting. Hard win %'s are better for Burruchaga.
Lajovic reached the 2nd round in Indian Wells. 2nd round in Brisbane. 
Burruchaga has very little hard court success in the last year.
Lajovic doesn't play many Challengers. He may not be interested this week. 
</t>
    </r>
    <r>
      <rPr>
        <b/>
        <sz val="12"/>
        <color theme="1"/>
        <rFont val="Calibri"/>
        <family val="2"/>
        <scheme val="minor"/>
      </rPr>
      <t xml:space="preserve">Lay Burruchaga around 1.65 and remove liability at 2.10. </t>
    </r>
  </si>
  <si>
    <r>
      <t xml:space="preserve">Schoolkate 1-0 (Apr 2024, hard, 3 sets). Hard win %'s are better for Schoolkate.
Zhukayev has come through the qual rounds. CH semi in March. CH q final in Sep. 
Schoolkate reached the 2nd round in Toronto. Quarter final in Los Cabos. CH final in May. CH semi in April. 2nd round in Miami. CH title and semi in Feb. 2nd round of the Aus Open. CH semi in Nov. 
12 month CH stats favour Zhukayev on serve. Schoolkate has the better ROI in their last 10 on hard. he has better recent ATP results.
</t>
    </r>
    <r>
      <rPr>
        <b/>
        <sz val="12"/>
        <color theme="1"/>
        <rFont val="Calibri"/>
        <family val="2"/>
        <scheme val="minor"/>
      </rPr>
      <t>Back Schoolkate around 2.00 to 2.20 and remove liability at 1.60.</t>
    </r>
  </si>
  <si>
    <r>
      <t xml:space="preserve">Aliassime 3-0. Most recent May 2024, walkover. He won on hard in Aug 2022, 3 sets. 2 sets win on clay in May 2022. Hard win %'s are better for Sinner. 
Sinner won the title last year. Easy win over Galan in the 2nd round. 2 sets win over Diallo in the 3rd round. 2 close sets win over Mannarino in the 4th round. Title at the Australian Open 2025, Title in Shanghai 2024, Final in Beijing 2024, Title at the US Open 2024.
Aliassime reached the 3rd round last season. 2 sets win over Etcheverry in the 2nd round. 2 sets win by retirement in the 3rd round. 2 sets win over Bonzi in the 4th round. Final in Dubai  2025, Semi finals in Doha 2025, Title in Adelaide 2025.
12 month and 2025 stats are stronger for Sinner. 
</t>
    </r>
    <r>
      <rPr>
        <b/>
        <sz val="12"/>
        <color theme="1"/>
        <rFont val="Calibri"/>
        <family val="2"/>
        <scheme val="minor"/>
      </rPr>
      <t>Lay Sinner and remove liability at 1.30. Back Sinner if he loses set 1.</t>
    </r>
  </si>
  <si>
    <r>
      <t xml:space="preserve">Shelton 1-0 (June 2025, grass, 2 sets). Hard win %'s are better for Shelton. 
Shelton reached the Quarter finals last year. His opponent in the 2nd round retired. 2 tight sets win over Bautista Agut in the 3rd round. Title in Toronto 2025, Semi finals in Washington 2025, Quarter finals in Indian Wells 2025, Semi finals at the Australian Open 2025, 4th Round in Shanghai 2024, Quarter finals in Tokyo 2024, 3rd Round at the US Open 2024.
Lehecka reached the 3rd round last year. He needed 3 sets against Boyer as 1.16 favourite in the 2nd round. 2 tie breaks win over Walton in the 3rd round. 4th Round in Toronto 2025, Semi finals in Doha 2025, 4th Round at the Australian Open 2025, Title in Brisbane 2025, Quarter finals in Beijing 2024, 3rd Round at the US Open 2024.
12 month ATP stats favour Shelton overall. 2025 stats are quite even. Shelton has the better ROI in their last 10 on hard. Good chance of 3 sets.
</t>
    </r>
    <r>
      <rPr>
        <b/>
        <sz val="12"/>
        <color theme="1"/>
        <rFont val="Calibri"/>
        <family val="2"/>
        <scheme val="minor"/>
      </rPr>
      <t>Lay Lehecka around 1.65 and remove liability at 2.10. Lay set 1 winner.</t>
    </r>
  </si>
  <si>
    <r>
      <t xml:space="preserve">1st meeting. Hard win %'s are a little better for Rune. 
Atmane has come through the qual rounds. Easy win over Nishioka in the 1st round. 3rd set tie break win over Cobolli in the 2nd round. Easy win over Fonseca as underdog in the 3rd round. 3 sets win over Fritz as underdog in the 4th round. CH titles in April and May. 2nd round in Shanghai as qualifier. 
Rune reached the Semi final last season. 2 sets win over Safiullin in the 2nd round. 2 sets win over Michelsen in the 3rd round. 2 sets win over Tiafoe who retired in the 2nd set in the 4th round. 4th Round in Toronto 2025, Final in Indian Wells 2025, 4th Round at the Australian Open 2025, 4th Round in Shanghai 2024, Semi finals in Tokyo 2024.
12 month and 2025 stats favour Rune overall. Stats for the tournament favour Rune on serve. 
</t>
    </r>
    <r>
      <rPr>
        <b/>
        <sz val="12"/>
        <color theme="1"/>
        <rFont val="Calibri"/>
        <family val="2"/>
        <scheme val="minor"/>
      </rPr>
      <t>Lay Rune around 1.20 and remove liability at 1.40. Back Rune around 1.90 to 2.00 and remove liability at 1.50.</t>
    </r>
  </si>
  <si>
    <r>
      <t xml:space="preserve">Alcaraz 3-2. Most recent July 2025, grass, Alcaraz in 4. He won indoors in Nov 2024, 2 sets. Rublev won on clay in May 2024, 3 sets. Hard win %'s are better for Alcaraz. 
Rublev reached the Quarter final last season. 2 sets win over Tien in the 2nd round. 3 sets win over Popyrin in the 3rd round. 2 sets win over Comesana in the 4th round. Quarter finals in Toronto 2025, Semi finals in Los Cabos 2025, Title in Doha 2025, Quarter finals in Beijing 2024, 4th Round at the US Open 2024.
Alcaraz lost in the 2nd round last season. He needed 3 sets against Dzumhur in the 2nd round. 2 sets win over Medjedovic in the 3rd round. Easy win over Nardi in the 4th round. Semi finals in Indian Wells 2025, Quarter finals in Doha 2025, Quarter finals at the Australian Open 2025, Quarter finals in Shanghai 2024, Title in Beijing 2024.
12 month ATP stats strongly favour Alcaraz. 2025 stats slightly favour Rublev on serve and strongly favour Alcaraz on return. Chane of 3 sets.
</t>
    </r>
    <r>
      <rPr>
        <b/>
        <sz val="12"/>
        <color theme="1"/>
        <rFont val="Calibri"/>
        <family val="2"/>
        <scheme val="minor"/>
      </rPr>
      <t>Lay Alcaraz around 1.15 and remove liability at 1.30. Back Alcaraz around 1.75 to 1.90 and remove liability at 1.40.</t>
    </r>
  </si>
  <si>
    <r>
      <t xml:space="preserve">Gauff 2-0. Most recent March 2024, hard, 2 sets. She won on clay in May 2019, 2 sets. Hard win %'s are better for Gauff. 
Bronzetti lost in the 1st round as lucky loser last season. 3rd set tie break win over Zhu in the 1st round as underdog. 3 sets win over Kasatkina as huge underdog in the 2nd round. 3 sets win over Ostapenko as underdog in the 3rd round. 3rd Round in Indian Wells 2025, Semi finals in Guangzhou 2024, Semi finals in Monastir 2024.
Gauff lost in the 2nd round last season. Easy win over Wang in the 2nd round. Walkover in the 3rd round. 4th Round in Montreal 2025, 4th Round in Miami 2025, 4th Round in Indian Wells 2025, Quarter finals at the Australian Open 2025, Semi finals in Wuhan 2024, Title in Beijing 2024, 4th Round at the US Open 2024.
12 month and 2025 stats are stronger for Gauff. 
</t>
    </r>
    <r>
      <rPr>
        <b/>
        <sz val="12"/>
        <color theme="1"/>
        <rFont val="Calibri"/>
        <family val="2"/>
        <scheme val="minor"/>
      </rPr>
      <t>Back Gauff if she loses set 1.</t>
    </r>
  </si>
  <si>
    <r>
      <t xml:space="preserve">Krejcikova 2-0. Most recent July 2024, grass, 3 sets. She won on hard in 2018, 2 sets. 12 month win %'s favour Paolini. 2025 win %'s favour Krejcikova.
Paolini reached the 3rd round last year. 2 tie breaks win over Sakkari in the 2nd round. 2 sets win over Krueger in the 3rd round. Semi finals in Miami 2025, 4th Round in Indian Wells 2025, 3rd Round at the Australian Open 2025, Quarter finals in Wuhan 2024, 4th Round at the US Open 2024.
Krejcikova had a 3 sets win over Parks in the 1st round. 3 sets win over Svitolina as huge underdog in the 2nd round. She needed 3 sets against Jovic in the 3rd round. She reached the 2nd round of the US Open. 
12 month stats favour Paolini overall. 2025 stats favour Krejcikova overall. Chance of 3 sets. 
</t>
    </r>
    <r>
      <rPr>
        <b/>
        <sz val="12"/>
        <color theme="1"/>
        <rFont val="Calibri"/>
        <family val="2"/>
        <scheme val="minor"/>
      </rPr>
      <t xml:space="preserve">Lay Krejcikova around 1.65 and remove liability at 2.10. </t>
    </r>
  </si>
  <si>
    <r>
      <t xml:space="preserve">Linette 1-0 (Feb 2025, hard, 3 sets). Hard win %'s are a little better for Kudermetova. 
Kudermetova had an easy win over Lamens in the 1st round. 2 tight sets win over Bencic as underdog. 3 sets win over Tauson in the 3rd round. She reached the 3rd round in Montreal. 2nd rounds in Miami and Dubai.4th Round at the Australian Open 2025, Quarter finals in Hobart 2025, Semi finals in Seoul 2024.
Linette reached the 2nd round last year. 2 sets win over Sramkova in the 2nd round. 3 sets win over Pegula in the 3rd round. Quarter finals in Miami 2025, 3rd Round in Doha 2025, Quarter finals in Abu Dhabi 2025, Quarter finals in Wuhan 2024, 4th Round in Beijing 2024.
12 month and 2025 WTA stats favour Kudermetova. 
</t>
    </r>
    <r>
      <rPr>
        <b/>
        <sz val="12"/>
        <color theme="1"/>
        <rFont val="Calibri"/>
        <family val="2"/>
        <scheme val="minor"/>
      </rPr>
      <t>Back Kudermetova around 2.20 to 2.30 and remove liability at 1.70. Chance of 3 sets.</t>
    </r>
  </si>
  <si>
    <r>
      <rPr>
        <sz val="12"/>
        <color rgb="FFFF0000"/>
        <rFont val="Calibri"/>
        <family val="2"/>
        <scheme val="minor"/>
      </rPr>
      <t>** No market up yet though I have reported it to Betfair. I have used 1.45 as the price for Gracheva.</t>
    </r>
    <r>
      <rPr>
        <sz val="12"/>
        <color theme="1"/>
        <rFont val="Calibri"/>
        <family val="2"/>
        <scheme val="minor"/>
      </rPr>
      <t xml:space="preserve">
1st meeting. Hard win %'s favour Seidel. 
Seidel has come through the qual rounds. 3 sets win over Polina Kudermetova in the 1st round. 3 sets win over Navarro in the 2nd round as huge underdog. 3rd set tie break win over Kessler in the 3rd round as underdog. CH q final in July. 
Gracheva reached the 2nd round as qualifier last season. This year, she has come through the qual rounds. 3 sets win over Volynets in the 1st round. 3 sets win over Kenin as underdog in the 2nd round. Straight sets win over Muchova in the 3rd round. 2nd rounds in Indian Wells and Austin. 2nd round of the Aus Open. CH semi in Oct. 
2025 stats favour Seidel on serve. She has the better ROI on hard. Good chance of 3 sets.
</t>
    </r>
    <r>
      <rPr>
        <b/>
        <sz val="12"/>
        <color theme="1"/>
        <rFont val="Calibri"/>
        <family val="2"/>
        <scheme val="minor"/>
      </rPr>
      <t>Lay Gracheva around 1.25 and remove liability at 1.55. Lay set 1 winner.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</si>
</sst>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0E1F0367-BE6A-4BF6-9AE6-F86379E4F18D}"/>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61"/>
  <sheetViews>
    <sheetView topLeftCell="A14"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3">
        <v>1</v>
      </c>
      <c r="B7" s="46" t="s">
        <v>54</v>
      </c>
      <c r="C7" s="33" t="s">
        <v>55</v>
      </c>
      <c r="D7" s="35">
        <v>0.7016</v>
      </c>
      <c r="E7" s="36" t="s">
        <v>117</v>
      </c>
      <c r="F7" s="33">
        <v>1</v>
      </c>
      <c r="G7" s="33">
        <v>1</v>
      </c>
      <c r="H7" s="33">
        <v>1.1399999999999999</v>
      </c>
      <c r="I7" s="24">
        <v>1.1399999999999999</v>
      </c>
      <c r="J7" s="24">
        <v>1.2</v>
      </c>
      <c r="K7" s="45">
        <v>0.83333333333333337</v>
      </c>
      <c r="L7" s="22"/>
      <c r="M7" s="48" t="s">
        <v>117</v>
      </c>
      <c r="N7" s="31" t="str" cm="1">
        <f t="array" aca="1" ref="N7" ca="1">IF(INDIRECT("M" &amp; ROW())="x", INDIRECT("B" &amp; ROW()) &amp; IF(INDIRECT("E" &amp; ROW())="x", " in 2", " in 3"), "")</f>
        <v>Jannik Sinner in 2</v>
      </c>
      <c r="O7" s="22" t="str">
        <f ca="1">IF(N7="x", C7 &amp; IF(F7="x", " in 2", " in 3"), "")</f>
        <v/>
      </c>
    </row>
    <row r="8" spans="1:15" ht="249.6" x14ac:dyDescent="0.3">
      <c r="A8" s="37"/>
      <c r="B8" s="44" t="s">
        <v>56</v>
      </c>
      <c r="C8" s="37" t="s">
        <v>57</v>
      </c>
      <c r="D8" s="38">
        <v>0.2984</v>
      </c>
      <c r="E8" s="39"/>
      <c r="F8" s="37">
        <v>28</v>
      </c>
      <c r="G8" s="37">
        <v>46</v>
      </c>
      <c r="H8" s="37">
        <v>5.5</v>
      </c>
      <c r="I8" s="24"/>
      <c r="J8" s="24"/>
      <c r="K8" s="49" t="s">
        <v>128</v>
      </c>
      <c r="L8" s="22">
        <v>7.5</v>
      </c>
      <c r="M8" s="28"/>
      <c r="N8" s="31" t="str" cm="1">
        <f t="array" aca="1" ref="N8" ca="1">IF(INDIRECT("M" &amp; ROW())="x", INDIRECT("B" &amp; ROW()) &amp; IF(INDIRECT("E" &amp; ROW())="x", " in 2", " in 3"), "")</f>
        <v/>
      </c>
      <c r="O8" s="22" t="str">
        <f ca="1">IF(N8="x", C8 &amp; IF(F8="x", " in 2", " in 3"), "")</f>
        <v/>
      </c>
    </row>
    <row r="9" spans="1:15" x14ac:dyDescent="0.3">
      <c r="A9" s="33">
        <v>2</v>
      </c>
      <c r="B9" s="42" t="s">
        <v>66</v>
      </c>
      <c r="C9" s="33" t="s">
        <v>67</v>
      </c>
      <c r="D9" s="35">
        <v>0.83940000000000003</v>
      </c>
      <c r="E9" s="36"/>
      <c r="F9" s="33">
        <v>6</v>
      </c>
      <c r="G9" s="33">
        <v>7</v>
      </c>
      <c r="H9" s="33">
        <v>1.67</v>
      </c>
      <c r="I9" s="24">
        <v>1.78</v>
      </c>
      <c r="J9" s="24">
        <v>1.8</v>
      </c>
      <c r="K9" s="13"/>
      <c r="L9" s="22"/>
      <c r="M9" s="48" t="s">
        <v>117</v>
      </c>
      <c r="N9" s="31" t="str" cm="1">
        <f t="array" aca="1" ref="N9" ca="1">IF(INDIRECT("M" &amp; ROW())="x", INDIRECT("B" &amp; ROW()) &amp; IF(INDIRECT("E" &amp; ROW())="x", " in 2", " in 3"), "")</f>
        <v>Ben Shelton in 3</v>
      </c>
    </row>
    <row r="10" spans="1:15" ht="280.8" x14ac:dyDescent="0.3">
      <c r="A10" s="37"/>
      <c r="B10" s="44" t="s">
        <v>68</v>
      </c>
      <c r="C10" s="37" t="s">
        <v>69</v>
      </c>
      <c r="D10" s="38">
        <v>0.16059999999999999</v>
      </c>
      <c r="E10" s="39" t="s">
        <v>117</v>
      </c>
      <c r="F10" s="37">
        <v>26</v>
      </c>
      <c r="G10" s="37">
        <v>20</v>
      </c>
      <c r="H10" s="37">
        <v>2.2000000000000002</v>
      </c>
      <c r="I10" s="24"/>
      <c r="J10" s="24"/>
      <c r="K10" s="49" t="s">
        <v>129</v>
      </c>
      <c r="L10" s="22">
        <v>7</v>
      </c>
      <c r="M10" s="28"/>
      <c r="N10" s="31" t="str" cm="1">
        <f t="array" aca="1" ref="N10" ca="1">IF(INDIRECT("M" &amp; ROW())="x", INDIRECT("B" &amp; ROW()) &amp; IF(INDIRECT("E" &amp; ROW())="x", " in 2", " in 3"), "")</f>
        <v/>
      </c>
    </row>
    <row r="11" spans="1:15" x14ac:dyDescent="0.3">
      <c r="A11" s="33">
        <v>3</v>
      </c>
      <c r="B11" s="42" t="s">
        <v>58</v>
      </c>
      <c r="C11" s="33" t="s">
        <v>59</v>
      </c>
      <c r="D11" s="35">
        <v>0.42980000000000002</v>
      </c>
      <c r="E11" s="36"/>
      <c r="F11" s="33">
        <v>136</v>
      </c>
      <c r="G11" s="33">
        <v>92</v>
      </c>
      <c r="H11" s="33">
        <v>3.75</v>
      </c>
      <c r="I11" s="24"/>
      <c r="J11" s="24"/>
      <c r="K11" s="13"/>
      <c r="L11" s="22"/>
      <c r="M11" s="22"/>
      <c r="N11" s="31" t="str" cm="1">
        <f t="array" aca="1" ref="N11" ca="1">IF(INDIRECT("M" &amp; ROW())="x", INDIRECT("B" &amp; ROW()) &amp; IF(INDIRECT("E" &amp; ROW())="x", " in 2", " in 3"), "")</f>
        <v/>
      </c>
    </row>
    <row r="12" spans="1:15" ht="280.8" x14ac:dyDescent="0.3">
      <c r="A12" s="37"/>
      <c r="B12" s="47" t="s">
        <v>60</v>
      </c>
      <c r="C12" s="37" t="s">
        <v>61</v>
      </c>
      <c r="D12" s="38">
        <v>0.57020000000000004</v>
      </c>
      <c r="E12" s="39" t="s">
        <v>117</v>
      </c>
      <c r="F12" s="37">
        <v>9</v>
      </c>
      <c r="G12" s="37">
        <v>14</v>
      </c>
      <c r="H12" s="37">
        <v>1.29</v>
      </c>
      <c r="I12" s="24">
        <v>1.32</v>
      </c>
      <c r="J12" s="24">
        <v>1.4</v>
      </c>
      <c r="K12" s="49" t="s">
        <v>130</v>
      </c>
      <c r="L12" s="22">
        <v>7</v>
      </c>
      <c r="M12" s="48" t="s">
        <v>117</v>
      </c>
      <c r="N12" s="31" t="str" cm="1">
        <f t="array" aca="1" ref="N12" ca="1">IF(INDIRECT("M" &amp; ROW())="x", INDIRECT("B" &amp; ROW()) &amp; IF(INDIRECT("E" &amp; ROW())="x", " in 2", " in 3"), "")</f>
        <v>Holger Rune in 2</v>
      </c>
    </row>
    <row r="13" spans="1:15" x14ac:dyDescent="0.3">
      <c r="A13" s="33">
        <v>4</v>
      </c>
      <c r="B13" s="42" t="s">
        <v>62</v>
      </c>
      <c r="C13" s="33" t="s">
        <v>63</v>
      </c>
      <c r="D13" s="35">
        <v>0.35849999999999999</v>
      </c>
      <c r="E13" s="36" t="s">
        <v>117</v>
      </c>
      <c r="F13" s="33">
        <v>11</v>
      </c>
      <c r="G13" s="33">
        <v>9</v>
      </c>
      <c r="H13" s="33">
        <v>4.5</v>
      </c>
      <c r="I13" s="24"/>
      <c r="J13" s="24"/>
      <c r="K13" s="13"/>
      <c r="L13" s="22"/>
      <c r="M13" s="22"/>
      <c r="N13" s="31" t="str" cm="1">
        <f t="array" aca="1" ref="N13" ca="1">IF(INDIRECT("M" &amp; ROW())="x", INDIRECT("B" &amp; ROW()) &amp; IF(INDIRECT("E" &amp; ROW())="x", " in 2", " in 3"), "")</f>
        <v/>
      </c>
    </row>
    <row r="14" spans="1:15" ht="312" x14ac:dyDescent="0.3">
      <c r="A14" s="37"/>
      <c r="B14" s="47" t="s">
        <v>64</v>
      </c>
      <c r="C14" s="37" t="s">
        <v>65</v>
      </c>
      <c r="D14" s="38">
        <v>0.64149999999999996</v>
      </c>
      <c r="E14" s="39"/>
      <c r="F14" s="37">
        <v>2</v>
      </c>
      <c r="G14" s="37">
        <v>3</v>
      </c>
      <c r="H14" s="37">
        <v>1.2</v>
      </c>
      <c r="I14" s="24">
        <v>1.22</v>
      </c>
      <c r="J14" s="24">
        <v>1.3</v>
      </c>
      <c r="K14" s="49" t="s">
        <v>131</v>
      </c>
      <c r="L14" s="22">
        <v>7</v>
      </c>
      <c r="M14" s="48" t="s">
        <v>117</v>
      </c>
      <c r="N14" s="31" t="str" cm="1">
        <f t="array" aca="1" ref="N14" ca="1">IF(INDIRECT("M" &amp; ROW())="x", INDIRECT("B" &amp; ROW()) &amp; IF(INDIRECT("E" &amp; ROW())="x", " in 2", " in 3"), "")</f>
        <v>Carlos Alcaraz in 3</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73</v>
      </c>
      <c r="B17" s="41"/>
      <c r="C17" s="41"/>
      <c r="D17" s="41"/>
      <c r="E17" s="41"/>
      <c r="F17" s="41"/>
      <c r="G17" s="41"/>
      <c r="H17" s="4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3">
        <v>1</v>
      </c>
      <c r="B19" s="42" t="s">
        <v>82</v>
      </c>
      <c r="C19" s="33" t="s">
        <v>67</v>
      </c>
      <c r="D19" s="35">
        <v>0.6008</v>
      </c>
      <c r="E19" s="36" t="s">
        <v>117</v>
      </c>
      <c r="F19" s="33">
        <v>473</v>
      </c>
      <c r="G19" s="33">
        <v>544</v>
      </c>
      <c r="H19" s="33">
        <v>2.8499999046325684</v>
      </c>
      <c r="I19" s="24"/>
      <c r="J19" s="24"/>
      <c r="K19" s="45">
        <v>0.375</v>
      </c>
      <c r="L19" s="22"/>
      <c r="M19" s="22"/>
      <c r="N19" s="31" t="str" cm="1">
        <f t="array" aca="1" ref="N19" ca="1">IF(INDIRECT("M" &amp; ROW())="x", INDIRECT("B" &amp; ROW()) &amp; IF(INDIRECT("E" &amp; ROW())="x", " in 2", " in 3"), "")</f>
        <v/>
      </c>
    </row>
    <row r="20" spans="1:14" ht="202.8" x14ac:dyDescent="0.3">
      <c r="A20" s="37"/>
      <c r="B20" s="47" t="s">
        <v>83</v>
      </c>
      <c r="C20" s="37" t="s">
        <v>84</v>
      </c>
      <c r="D20" s="38">
        <v>0.3992</v>
      </c>
      <c r="E20" s="39"/>
      <c r="F20" s="37">
        <v>262</v>
      </c>
      <c r="G20" s="37">
        <v>146</v>
      </c>
      <c r="H20" s="37">
        <v>1.4550000429153442</v>
      </c>
      <c r="I20" s="24">
        <v>1.42</v>
      </c>
      <c r="J20" s="24">
        <v>1.6</v>
      </c>
      <c r="K20" s="49" t="s">
        <v>118</v>
      </c>
      <c r="L20" s="22">
        <v>7</v>
      </c>
      <c r="M20" s="48" t="s">
        <v>117</v>
      </c>
      <c r="N20" s="31" t="str" cm="1">
        <f t="array" aca="1" ref="N20" ca="1">IF(INDIRECT("M" &amp; ROW())="x", INDIRECT("B" &amp; ROW()) &amp; IF(INDIRECT("E" &amp; ROW())="x", " in 2", " in 3"), "")</f>
        <v>Duje Ajdukovic in 3</v>
      </c>
    </row>
    <row r="21" spans="1:14" x14ac:dyDescent="0.3">
      <c r="A21" s="33">
        <v>2</v>
      </c>
      <c r="B21" s="42" t="s">
        <v>78</v>
      </c>
      <c r="C21" s="33" t="s">
        <v>69</v>
      </c>
      <c r="D21" s="35">
        <v>0.47699999999999998</v>
      </c>
      <c r="E21" s="36"/>
      <c r="F21" s="33">
        <v>382</v>
      </c>
      <c r="G21" s="33">
        <v>294</v>
      </c>
      <c r="H21" s="33">
        <v>1.9259999990463257</v>
      </c>
      <c r="I21" s="24"/>
      <c r="J21" s="24">
        <v>2</v>
      </c>
      <c r="K21" s="13"/>
      <c r="L21" s="22"/>
      <c r="M21" s="48" t="s">
        <v>117</v>
      </c>
      <c r="N21" s="31" t="str" cm="1">
        <f t="array" aca="1" ref="N21" ca="1">IF(INDIRECT("M" &amp; ROW())="x", INDIRECT("B" &amp; ROW()) &amp; IF(INDIRECT("E" &amp; ROW())="x", " in 2", " in 3"), "")</f>
        <v>Zdenek Kolar in 3</v>
      </c>
    </row>
    <row r="22" spans="1:14" ht="171.6" x14ac:dyDescent="0.3">
      <c r="A22" s="37"/>
      <c r="B22" s="44" t="s">
        <v>79</v>
      </c>
      <c r="C22" s="37" t="s">
        <v>65</v>
      </c>
      <c r="D22" s="38">
        <v>0.52300000000000002</v>
      </c>
      <c r="E22" s="39" t="s">
        <v>117</v>
      </c>
      <c r="F22" s="37">
        <v>306</v>
      </c>
      <c r="G22" s="37">
        <v>186</v>
      </c>
      <c r="H22" s="37">
        <v>1.9259999990463257</v>
      </c>
      <c r="I22" s="24">
        <v>1.74</v>
      </c>
      <c r="J22" s="24">
        <v>2</v>
      </c>
      <c r="K22" s="49" t="s">
        <v>119</v>
      </c>
      <c r="L22" s="22">
        <v>7</v>
      </c>
      <c r="M22" s="22"/>
      <c r="N22" s="31" t="str" cm="1">
        <f t="array" aca="1" ref="N22" ca="1">IF(INDIRECT("M" &amp; ROW())="x", INDIRECT("B" &amp; ROW()) &amp; IF(INDIRECT("E" &amp; ROW())="x", " in 2", " in 3"), "")</f>
        <v/>
      </c>
    </row>
    <row r="23" spans="1:14" x14ac:dyDescent="0.3">
      <c r="A23" s="33">
        <v>3</v>
      </c>
      <c r="B23" s="42" t="s">
        <v>80</v>
      </c>
      <c r="C23" s="33" t="s">
        <v>72</v>
      </c>
      <c r="D23" s="35">
        <v>0.4153</v>
      </c>
      <c r="E23" s="36" t="s">
        <v>117</v>
      </c>
      <c r="F23" s="33">
        <v>287</v>
      </c>
      <c r="G23" s="33">
        <v>84</v>
      </c>
      <c r="H23" s="33">
        <v>1.6710000038146973</v>
      </c>
      <c r="I23" s="24">
        <v>1.71</v>
      </c>
      <c r="J23" s="24">
        <v>2</v>
      </c>
      <c r="K23" s="13"/>
      <c r="L23" s="22"/>
      <c r="M23" s="22"/>
      <c r="N23" s="31" t="str" cm="1">
        <f t="array" aca="1" ref="N23" ca="1">IF(INDIRECT("M" &amp; ROW())="x", INDIRECT("B" &amp; ROW()) &amp; IF(INDIRECT("E" &amp; ROW())="x", " in 2", " in 3"), "")</f>
        <v/>
      </c>
    </row>
    <row r="24" spans="1:14" ht="171.6" x14ac:dyDescent="0.3">
      <c r="A24" s="37"/>
      <c r="B24" s="44" t="s">
        <v>81</v>
      </c>
      <c r="C24" s="37" t="s">
        <v>71</v>
      </c>
      <c r="D24" s="38">
        <v>0.5847</v>
      </c>
      <c r="E24" s="39"/>
      <c r="F24" s="37">
        <v>405</v>
      </c>
      <c r="G24" s="37">
        <v>201</v>
      </c>
      <c r="H24" s="37">
        <v>2.2699999809265137</v>
      </c>
      <c r="I24" s="24"/>
      <c r="J24" s="24">
        <v>2</v>
      </c>
      <c r="K24" s="49" t="s">
        <v>120</v>
      </c>
      <c r="L24" s="22">
        <v>7</v>
      </c>
      <c r="M24" s="48" t="s">
        <v>117</v>
      </c>
      <c r="N24" s="31" t="str" cm="1">
        <f t="array" aca="1" ref="N24" ca="1">IF(INDIRECT("M" &amp; ROW())="x", INDIRECT("B" &amp; ROW()) &amp; IF(INDIRECT("E" &amp; ROW())="x", " in 2", " in 3"), "")</f>
        <v>Sandro Kopp in 3</v>
      </c>
    </row>
    <row r="25" spans="1:14" x14ac:dyDescent="0.3">
      <c r="A25" s="33">
        <v>4</v>
      </c>
      <c r="B25" s="46" t="s">
        <v>74</v>
      </c>
      <c r="C25" s="33" t="s">
        <v>75</v>
      </c>
      <c r="D25" s="35">
        <v>0.92700000000000005</v>
      </c>
      <c r="E25" s="36" t="s">
        <v>117</v>
      </c>
      <c r="F25" s="33">
        <v>247</v>
      </c>
      <c r="G25" s="33">
        <v>245</v>
      </c>
      <c r="H25" s="33">
        <v>1.3279999494552612</v>
      </c>
      <c r="I25" s="24">
        <v>1.31</v>
      </c>
      <c r="J25" s="24">
        <v>1.35</v>
      </c>
      <c r="K25" s="13"/>
      <c r="L25" s="22"/>
      <c r="M25" s="48" t="s">
        <v>117</v>
      </c>
      <c r="N25" s="31" t="str" cm="1">
        <f t="array" aca="1" ref="N25" ca="1">IF(INDIRECT("M" &amp; ROW())="x", INDIRECT("B" &amp; ROW()) &amp; IF(INDIRECT("E" &amp; ROW())="x", " in 2", " in 3"), "")</f>
        <v>Nerman Fatic in 2</v>
      </c>
    </row>
    <row r="26" spans="1:14" ht="171.6" x14ac:dyDescent="0.3">
      <c r="A26" s="37"/>
      <c r="B26" s="44" t="s">
        <v>76</v>
      </c>
      <c r="C26" s="37" t="s">
        <v>77</v>
      </c>
      <c r="D26" s="38">
        <v>7.2999999999999995E-2</v>
      </c>
      <c r="E26" s="39"/>
      <c r="F26" s="37">
        <v>622</v>
      </c>
      <c r="G26" s="37">
        <v>362</v>
      </c>
      <c r="H26" s="37">
        <v>3.5099999904632568</v>
      </c>
      <c r="I26" s="24"/>
      <c r="J26" s="24"/>
      <c r="K26" s="49" t="s">
        <v>121</v>
      </c>
      <c r="L26" s="22">
        <v>7.5</v>
      </c>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40" t="s">
        <v>96</v>
      </c>
      <c r="B29" s="41"/>
      <c r="C29" s="41"/>
      <c r="D29" s="41"/>
      <c r="E29" s="41"/>
      <c r="F29" s="41"/>
      <c r="G29" s="41"/>
      <c r="H29" s="41"/>
      <c r="I29" s="24"/>
      <c r="J29" s="24"/>
      <c r="K29" s="13"/>
      <c r="L29" s="22"/>
      <c r="M29" s="22"/>
      <c r="N29" s="31" t="str" cm="1">
        <f t="array" aca="1" ref="N29" ca="1">IF(INDIRECT("M" &amp; ROW())="x", INDIRECT("B" &amp; ROW()) &amp; IF(INDIRECT("E" &amp; ROW())="x", " in 2", " in 3"), "")</f>
        <v/>
      </c>
    </row>
    <row r="30" spans="1:14" x14ac:dyDescent="0.3">
      <c r="A30" s="22"/>
      <c r="B30" s="22"/>
      <c r="C30" s="22"/>
      <c r="D30" s="14" t="s">
        <v>21</v>
      </c>
      <c r="E30" s="14" t="s">
        <v>22</v>
      </c>
      <c r="F30" s="14" t="s">
        <v>23</v>
      </c>
      <c r="G30" s="14" t="s">
        <v>24</v>
      </c>
      <c r="H30" s="15" t="s">
        <v>25</v>
      </c>
      <c r="I30" s="16" t="s">
        <v>26</v>
      </c>
      <c r="J30" s="16" t="s">
        <v>27</v>
      </c>
      <c r="K30" s="17" t="s">
        <v>28</v>
      </c>
      <c r="L30" s="25" t="s">
        <v>50</v>
      </c>
      <c r="M30" s="26"/>
      <c r="N30" s="30" t="s">
        <v>51</v>
      </c>
    </row>
    <row r="31" spans="1:14" x14ac:dyDescent="0.3">
      <c r="A31" s="33">
        <v>1</v>
      </c>
      <c r="B31" s="46" t="s">
        <v>102</v>
      </c>
      <c r="C31" s="33" t="s">
        <v>57</v>
      </c>
      <c r="D31" s="35">
        <v>0.64600000000000002</v>
      </c>
      <c r="E31" s="36" t="s">
        <v>117</v>
      </c>
      <c r="F31" s="33">
        <v>114</v>
      </c>
      <c r="G31" s="33">
        <v>216</v>
      </c>
      <c r="H31" s="33">
        <v>1.2949999570846558</v>
      </c>
      <c r="I31" s="24">
        <v>1.29</v>
      </c>
      <c r="J31" s="24">
        <v>1.35</v>
      </c>
      <c r="K31" s="45">
        <v>0.64583333333333337</v>
      </c>
      <c r="L31" s="22"/>
      <c r="M31" s="48" t="s">
        <v>117</v>
      </c>
      <c r="N31" s="31" t="str" cm="1">
        <f t="array" aca="1" ref="N31" ca="1">IF(INDIRECT("M" &amp; ROW())="x", INDIRECT("B" &amp; ROW()) &amp; IF(INDIRECT("E" &amp; ROW())="x", " in 2", " in 3"), "")</f>
        <v>Liam Draxl in 2</v>
      </c>
    </row>
    <row r="32" spans="1:14" ht="171.6" x14ac:dyDescent="0.3">
      <c r="A32" s="37"/>
      <c r="B32" s="44" t="s">
        <v>103</v>
      </c>
      <c r="C32" s="37" t="s">
        <v>104</v>
      </c>
      <c r="D32" s="38">
        <v>0.35399999999999998</v>
      </c>
      <c r="E32" s="39"/>
      <c r="F32" s="37">
        <v>210</v>
      </c>
      <c r="G32" s="37">
        <v>117</v>
      </c>
      <c r="H32" s="37">
        <v>3.630000114440918</v>
      </c>
      <c r="I32" s="24"/>
      <c r="J32" s="24"/>
      <c r="K32" s="49" t="s">
        <v>122</v>
      </c>
      <c r="L32" s="22">
        <v>7.5</v>
      </c>
      <c r="M32" s="22"/>
      <c r="N32" s="31" t="str" cm="1">
        <f t="array" aca="1" ref="N32" ca="1">IF(INDIRECT("M" &amp; ROW())="x", INDIRECT("B" &amp; ROW()) &amp; IF(INDIRECT("E" &amp; ROW())="x", " in 2", " in 3"), "")</f>
        <v/>
      </c>
    </row>
    <row r="33" spans="1:14" x14ac:dyDescent="0.3">
      <c r="A33" s="33">
        <v>2</v>
      </c>
      <c r="B33" s="42" t="s">
        <v>100</v>
      </c>
      <c r="C33" s="33" t="s">
        <v>59</v>
      </c>
      <c r="D33" s="35">
        <v>0.36890000000000001</v>
      </c>
      <c r="E33" s="36"/>
      <c r="F33" s="33">
        <v>123</v>
      </c>
      <c r="G33" s="33">
        <v>266</v>
      </c>
      <c r="H33" s="33">
        <v>1.7410000562667847</v>
      </c>
      <c r="I33" s="24">
        <v>1.74</v>
      </c>
      <c r="J33" s="24">
        <v>1.7</v>
      </c>
      <c r="K33" s="13"/>
      <c r="L33" s="22"/>
      <c r="M33" s="48" t="s">
        <v>117</v>
      </c>
      <c r="N33" s="31" t="str" cm="1">
        <f t="array" aca="1" ref="N33" ca="1">IF(INDIRECT("M" &amp; ROW())="x", INDIRECT("B" &amp; ROW()) &amp; IF(INDIRECT("E" &amp; ROW())="x", " in 2", " in 3"), "")</f>
        <v>Hugo Gaston in 3</v>
      </c>
    </row>
    <row r="34" spans="1:14" ht="171.6" x14ac:dyDescent="0.3">
      <c r="A34" s="37"/>
      <c r="B34" s="44" t="s">
        <v>101</v>
      </c>
      <c r="C34" s="37" t="s">
        <v>57</v>
      </c>
      <c r="D34" s="38">
        <v>0.63109999999999999</v>
      </c>
      <c r="E34" s="39" t="s">
        <v>117</v>
      </c>
      <c r="F34" s="37">
        <v>174</v>
      </c>
      <c r="G34" s="37">
        <v>168</v>
      </c>
      <c r="H34" s="37">
        <v>2.1099998950958252</v>
      </c>
      <c r="I34" s="24"/>
      <c r="J34" s="24"/>
      <c r="K34" s="49" t="s">
        <v>123</v>
      </c>
      <c r="L34" s="22">
        <v>7</v>
      </c>
      <c r="M34" s="22"/>
      <c r="N34" s="31" t="str" cm="1">
        <f t="array" aca="1" ref="N34" ca="1">IF(INDIRECT("M" &amp; ROW())="x", INDIRECT("B" &amp; ROW()) &amp; IF(INDIRECT("E" &amp; ROW())="x", " in 2", " in 3"), "")</f>
        <v/>
      </c>
    </row>
    <row r="35" spans="1:14" x14ac:dyDescent="0.3">
      <c r="A35" s="33">
        <v>3</v>
      </c>
      <c r="B35" s="42" t="s">
        <v>114</v>
      </c>
      <c r="C35" s="33" t="s">
        <v>115</v>
      </c>
      <c r="D35" s="35">
        <v>0.30459999999999998</v>
      </c>
      <c r="E35" s="36" t="s">
        <v>117</v>
      </c>
      <c r="F35" s="33">
        <v>103</v>
      </c>
      <c r="G35" s="33">
        <v>97</v>
      </c>
      <c r="H35" s="33">
        <v>1.8700000047683716</v>
      </c>
      <c r="I35" s="24">
        <v>1.7</v>
      </c>
      <c r="J35" s="24">
        <v>1.7</v>
      </c>
      <c r="K35" s="13"/>
      <c r="L35" s="22"/>
      <c r="M35" s="48" t="s">
        <v>117</v>
      </c>
      <c r="N35" s="31" t="str" cm="1">
        <f t="array" aca="1" ref="N35" ca="1">IF(INDIRECT("M" &amp; ROW())="x", INDIRECT("B" &amp; ROW()) &amp; IF(INDIRECT("E" &amp; ROW())="x", " in 2", " in 3"), "")</f>
        <v>Alejandro Tabilo in 2</v>
      </c>
    </row>
    <row r="36" spans="1:14" ht="124.8" x14ac:dyDescent="0.3">
      <c r="A36" s="37"/>
      <c r="B36" s="44" t="s">
        <v>116</v>
      </c>
      <c r="C36" s="37" t="s">
        <v>55</v>
      </c>
      <c r="D36" s="38">
        <v>0.69540000000000002</v>
      </c>
      <c r="E36" s="39"/>
      <c r="F36" s="37">
        <v>118</v>
      </c>
      <c r="G36" s="37">
        <v>223</v>
      </c>
      <c r="H36" s="37">
        <v>1.9520000219345093</v>
      </c>
      <c r="I36" s="24"/>
      <c r="J36" s="24"/>
      <c r="K36" s="49" t="s">
        <v>124</v>
      </c>
      <c r="L36" s="22">
        <v>7</v>
      </c>
      <c r="M36" s="22"/>
      <c r="N36" s="31" t="str" cm="1">
        <f t="array" aca="1" ref="N36" ca="1">IF(INDIRECT("M" &amp; ROW())="x", INDIRECT("B" &amp; ROW()) &amp; IF(INDIRECT("E" &amp; ROW())="x", " in 2", " in 3"), "")</f>
        <v/>
      </c>
    </row>
    <row r="37" spans="1:14" x14ac:dyDescent="0.3">
      <c r="A37" s="33">
        <v>4</v>
      </c>
      <c r="B37" s="46" t="s">
        <v>105</v>
      </c>
      <c r="C37" s="33" t="s">
        <v>106</v>
      </c>
      <c r="D37" s="35">
        <v>0.49659999999999999</v>
      </c>
      <c r="E37" s="36" t="s">
        <v>117</v>
      </c>
      <c r="F37" s="33">
        <v>152</v>
      </c>
      <c r="G37" s="33">
        <v>291</v>
      </c>
      <c r="H37" s="33">
        <v>1.1080000400543213</v>
      </c>
      <c r="I37" s="24">
        <v>1.17</v>
      </c>
      <c r="J37" s="24">
        <v>1.3</v>
      </c>
      <c r="K37" s="13"/>
      <c r="L37" s="22"/>
      <c r="M37" s="48" t="s">
        <v>117</v>
      </c>
      <c r="N37" s="31" t="str" cm="1">
        <f t="array" aca="1" ref="N37" ca="1">IF(INDIRECT("M" &amp; ROW())="x", INDIRECT("B" &amp; ROW()) &amp; IF(INDIRECT("E" &amp; ROW())="x", " in 2", " in 3"), "")</f>
        <v>Stan Wawrinka in 2</v>
      </c>
    </row>
    <row r="38" spans="1:14" ht="124.8" x14ac:dyDescent="0.3">
      <c r="A38" s="37"/>
      <c r="B38" s="44" t="s">
        <v>107</v>
      </c>
      <c r="C38" s="37" t="s">
        <v>57</v>
      </c>
      <c r="D38" s="38">
        <v>0.50339999999999996</v>
      </c>
      <c r="E38" s="39"/>
      <c r="F38" s="37" t="s">
        <v>108</v>
      </c>
      <c r="G38" s="37" t="s">
        <v>109</v>
      </c>
      <c r="H38" s="37">
        <v>7.0500001907348633</v>
      </c>
      <c r="I38" s="24"/>
      <c r="J38" s="24"/>
      <c r="K38" s="49" t="s">
        <v>125</v>
      </c>
      <c r="L38" s="22">
        <v>7</v>
      </c>
      <c r="M38" s="22"/>
      <c r="N38" s="31" t="str" cm="1">
        <f t="array" aca="1" ref="N38" ca="1">IF(INDIRECT("M" &amp; ROW())="x", INDIRECT("B" &amp; ROW()) &amp; IF(INDIRECT("E" &amp; ROW())="x", " in 2", " in 3"), "")</f>
        <v/>
      </c>
    </row>
    <row r="39" spans="1:14" x14ac:dyDescent="0.3">
      <c r="A39" s="33">
        <v>5</v>
      </c>
      <c r="B39" s="42" t="s">
        <v>110</v>
      </c>
      <c r="C39" s="33" t="s">
        <v>111</v>
      </c>
      <c r="D39" s="35">
        <v>0.53369999999999995</v>
      </c>
      <c r="E39" s="36" t="s">
        <v>117</v>
      </c>
      <c r="F39" s="33">
        <v>146</v>
      </c>
      <c r="G39" s="33">
        <v>161</v>
      </c>
      <c r="H39" s="33">
        <v>1.6670000553131104</v>
      </c>
      <c r="I39" s="24">
        <v>1.9</v>
      </c>
      <c r="J39" s="24">
        <v>1.8</v>
      </c>
      <c r="K39" s="13"/>
      <c r="L39" s="22"/>
      <c r="M39" s="48" t="s">
        <v>117</v>
      </c>
      <c r="N39" s="31" t="str" cm="1">
        <f t="array" aca="1" ref="N39" ca="1">IF(INDIRECT("M" &amp; ROW())="x", INDIRECT("B" &amp; ROW()) &amp; IF(INDIRECT("E" &amp; ROW())="x", " in 2", " in 3"), "")</f>
        <v>Dusan Lajovic in 2</v>
      </c>
    </row>
    <row r="40" spans="1:14" ht="140.4" x14ac:dyDescent="0.3">
      <c r="A40" s="37"/>
      <c r="B40" s="44" t="s">
        <v>112</v>
      </c>
      <c r="C40" s="37" t="s">
        <v>113</v>
      </c>
      <c r="D40" s="38">
        <v>0.46629999999999999</v>
      </c>
      <c r="E40" s="39"/>
      <c r="F40" s="37">
        <v>145</v>
      </c>
      <c r="G40" s="37">
        <v>567</v>
      </c>
      <c r="H40" s="37">
        <v>2.2300000190734863</v>
      </c>
      <c r="I40" s="24"/>
      <c r="J40" s="24"/>
      <c r="K40" s="49" t="s">
        <v>126</v>
      </c>
      <c r="L40" s="22">
        <v>6</v>
      </c>
      <c r="M40" s="22"/>
      <c r="N40" s="31" t="str" cm="1">
        <f t="array" aca="1" ref="N40" ca="1">IF(INDIRECT("M" &amp; ROW())="x", INDIRECT("B" &amp; ROW()) &amp; IF(INDIRECT("E" &amp; ROW())="x", " in 2", " in 3"), "")</f>
        <v/>
      </c>
    </row>
    <row r="41" spans="1:14" x14ac:dyDescent="0.3">
      <c r="A41" s="33">
        <v>6</v>
      </c>
      <c r="B41" s="42" t="s">
        <v>97</v>
      </c>
      <c r="C41" s="33" t="s">
        <v>70</v>
      </c>
      <c r="D41" s="35">
        <v>0.3579</v>
      </c>
      <c r="E41" s="36" t="s">
        <v>117</v>
      </c>
      <c r="F41" s="33">
        <v>206</v>
      </c>
      <c r="G41" s="33">
        <v>201</v>
      </c>
      <c r="H41" s="33">
        <v>2.6099998950958252</v>
      </c>
      <c r="I41" s="24"/>
      <c r="J41" s="24"/>
      <c r="K41" s="13"/>
      <c r="L41" s="22"/>
      <c r="M41" s="22"/>
      <c r="N41" s="31" t="str" cm="1">
        <f t="array" aca="1" ref="N41" ca="1">IF(INDIRECT("M" &amp; ROW())="x", INDIRECT("B" &amp; ROW()) &amp; IF(INDIRECT("E" &amp; ROW())="x", " in 2", " in 3"), "")</f>
        <v/>
      </c>
    </row>
    <row r="42" spans="1:14" ht="202.8" x14ac:dyDescent="0.3">
      <c r="A42" s="37"/>
      <c r="B42" s="47" t="s">
        <v>98</v>
      </c>
      <c r="C42" s="37" t="s">
        <v>99</v>
      </c>
      <c r="D42" s="38">
        <v>0.6421</v>
      </c>
      <c r="E42" s="39"/>
      <c r="F42" s="37">
        <v>97</v>
      </c>
      <c r="G42" s="37">
        <v>51</v>
      </c>
      <c r="H42" s="37">
        <v>1.5049999952316284</v>
      </c>
      <c r="I42" s="24">
        <v>1.52</v>
      </c>
      <c r="J42" s="24">
        <v>1.65</v>
      </c>
      <c r="K42" s="49" t="s">
        <v>127</v>
      </c>
      <c r="L42" s="22">
        <v>7.5</v>
      </c>
      <c r="M42" s="48" t="s">
        <v>117</v>
      </c>
      <c r="N42" s="31" t="str" cm="1">
        <f t="array" aca="1" ref="N42" ca="1">IF(INDIRECT("M" &amp; ROW())="x", INDIRECT("B" &amp; ROW()) &amp; IF(INDIRECT("E" &amp; ROW())="x", " in 2", " in 3"), "")</f>
        <v>Tristan Schoolkate in 3</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10"/>
      <c r="C110" s="10"/>
      <c r="D110" s="10"/>
      <c r="E110" s="11"/>
      <c r="F110" s="10"/>
      <c r="G110" s="10"/>
      <c r="H110" s="10"/>
      <c r="I110" s="12"/>
      <c r="J110" s="12"/>
      <c r="K110" s="13"/>
      <c r="L110" s="22"/>
      <c r="M110" s="22"/>
      <c r="N110" s="31" t="str" cm="1">
        <f t="array" aca="1" ref="N110" ca="1">IF(INDIRECT("M" &amp; ROW())="x", INDIRECT("B" &amp; ROW()) &amp; IF(INDIRECT("E" &amp; ROW())="x", " in 2", " in 3"), "")</f>
        <v/>
      </c>
    </row>
    <row r="111" spans="1:14" x14ac:dyDescent="0.3">
      <c r="A111" s="10"/>
      <c r="B111" s="10"/>
      <c r="C111" s="10"/>
      <c r="D111" s="10"/>
      <c r="E111" s="11"/>
      <c r="F111" s="10"/>
      <c r="G111" s="10"/>
      <c r="H111" s="10"/>
      <c r="I111" s="12"/>
      <c r="J111" s="12"/>
      <c r="K111" s="13"/>
      <c r="L111" s="22"/>
      <c r="M111" s="22"/>
      <c r="N111" s="31" t="str" cm="1">
        <f t="array" aca="1" ref="N111" ca="1">IF(INDIRECT("M" &amp; ROW())="x", INDIRECT("B" &amp; ROW()) &amp; IF(INDIRECT("E" &amp; ROW())="x", " in 2", " in 3"), "")</f>
        <v/>
      </c>
    </row>
    <row r="112" spans="1:14" x14ac:dyDescent="0.3">
      <c r="A112" s="10"/>
      <c r="B112" s="10"/>
      <c r="C112" s="10"/>
      <c r="D112" s="10"/>
      <c r="E112" s="11"/>
      <c r="F112" s="10"/>
      <c r="G112" s="10"/>
      <c r="H112" s="10"/>
      <c r="I112" s="12"/>
      <c r="J112" s="12"/>
      <c r="K112" s="13"/>
      <c r="L112" s="22"/>
      <c r="M112" s="22"/>
      <c r="N112" s="31" t="str" cm="1">
        <f t="array" aca="1" ref="N112" ca="1">IF(INDIRECT("M" &amp; ROW())="x", INDIRECT("B" &amp; ROW()) &amp; IF(INDIRECT("E" &amp; ROW())="x", " in 2", " in 3"), "")</f>
        <v/>
      </c>
    </row>
    <row r="113" spans="1:14" x14ac:dyDescent="0.3">
      <c r="A113" s="10"/>
      <c r="B113" s="10"/>
      <c r="C113" s="10"/>
      <c r="D113" s="10"/>
      <c r="E113" s="11"/>
      <c r="F113" s="10"/>
      <c r="G113" s="10"/>
      <c r="H113" s="10"/>
      <c r="I113" s="12"/>
      <c r="J113" s="12"/>
      <c r="K113" s="13"/>
      <c r="L113" s="22"/>
      <c r="M113" s="22"/>
      <c r="N113" s="31" t="str" cm="1">
        <f t="array" aca="1" ref="N113" ca="1">IF(INDIRECT("M" &amp; ROW())="x", INDIRECT("B" &amp; ROW()) &amp; IF(INDIRECT("E" &amp; ROW())="x", " in 2", " in 3"), "")</f>
        <v/>
      </c>
    </row>
    <row r="114" spans="1:14" x14ac:dyDescent="0.3">
      <c r="A114" s="10"/>
      <c r="B114" s="10"/>
      <c r="C114" s="10"/>
      <c r="D114" s="10"/>
      <c r="E114" s="11"/>
      <c r="F114" s="10"/>
      <c r="G114" s="10"/>
      <c r="H114" s="10"/>
      <c r="I114" s="12"/>
      <c r="J114" s="12"/>
      <c r="K114" s="13"/>
      <c r="L114" s="22"/>
      <c r="M114" s="22"/>
      <c r="N114" s="31" t="str" cm="1">
        <f t="array" aca="1" ref="N114" ca="1">IF(INDIRECT("M" &amp; ROW())="x", INDIRECT("B" &amp; ROW()) &amp; IF(INDIRECT("E" &amp; ROW())="x", " in 2", " in 3"), "")</f>
        <v/>
      </c>
    </row>
    <row r="115" spans="1:14" x14ac:dyDescent="0.3">
      <c r="A115" s="10"/>
      <c r="B115" s="10"/>
      <c r="C115" s="10"/>
      <c r="D115" s="10"/>
      <c r="E115" s="11"/>
      <c r="F115" s="10"/>
      <c r="G115" s="10"/>
      <c r="H115" s="10"/>
      <c r="I115" s="12"/>
      <c r="J115" s="12"/>
      <c r="K115" s="13"/>
      <c r="L115" s="22"/>
      <c r="M115" s="22"/>
      <c r="N115" s="31" t="str" cm="1">
        <f t="array" aca="1" ref="N115" ca="1">IF(INDIRECT("M" &amp; ROW())="x", INDIRECT("B" &amp; ROW()) &amp; IF(INDIRECT("E" &amp; ROW())="x", " in 2", " in 3"), "")</f>
        <v/>
      </c>
    </row>
    <row r="116" spans="1:14" x14ac:dyDescent="0.3">
      <c r="A116" s="10"/>
      <c r="B116" s="10"/>
      <c r="C116" s="10"/>
      <c r="D116" s="10"/>
      <c r="E116" s="11"/>
      <c r="F116" s="10"/>
      <c r="G116" s="10"/>
      <c r="H116" s="10"/>
      <c r="I116" s="12"/>
      <c r="J116" s="12"/>
      <c r="K116" s="13"/>
      <c r="L116" s="22"/>
      <c r="M116" s="22"/>
      <c r="N116" s="31" t="str" cm="1">
        <f t="array" aca="1" ref="N116" ca="1">IF(INDIRECT("M" &amp; ROW())="x", INDIRECT("B" &amp; ROW()) &amp; IF(INDIRECT("E" &amp; ROW())="x", " in 2", " in 3"), "")</f>
        <v/>
      </c>
    </row>
    <row r="117" spans="1:14" x14ac:dyDescent="0.3">
      <c r="A117" s="10"/>
      <c r="B117" s="10"/>
      <c r="C117" s="10"/>
      <c r="D117" s="10"/>
      <c r="E117" s="11"/>
      <c r="F117" s="10"/>
      <c r="G117" s="10"/>
      <c r="H117" s="10"/>
      <c r="I117" s="12"/>
      <c r="J117" s="12"/>
      <c r="K117" s="13"/>
      <c r="L117" s="22"/>
      <c r="M117" s="22"/>
      <c r="N117" s="31"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2"/>
      <c r="M118" s="22"/>
      <c r="N118" s="31"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2"/>
      <c r="M119" s="22"/>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10"/>
      <c r="M158" s="10"/>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10"/>
      <c r="M159" s="10"/>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10"/>
      <c r="M160" s="10"/>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10"/>
      <c r="M161" s="10"/>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10"/>
      <c r="M162" s="10"/>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10"/>
      <c r="M163" s="10"/>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10"/>
      <c r="M164" s="10"/>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10"/>
      <c r="M165" s="10"/>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10"/>
      <c r="M166" s="10"/>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10"/>
      <c r="M167" s="10"/>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2"/>
    </row>
    <row r="171" spans="1:14" x14ac:dyDescent="0.3">
      <c r="A171" s="10"/>
      <c r="B171" s="10"/>
      <c r="C171" s="10"/>
      <c r="D171" s="10"/>
      <c r="E171" s="11"/>
      <c r="F171" s="10"/>
      <c r="G171" s="10"/>
      <c r="H171" s="10"/>
      <c r="I171" s="12"/>
      <c r="J171" s="12"/>
      <c r="K171" s="13"/>
      <c r="L171" s="10"/>
      <c r="M171" s="10"/>
      <c r="N171" s="32"/>
    </row>
    <row r="172" spans="1:14" x14ac:dyDescent="0.3">
      <c r="A172" s="10"/>
      <c r="B172" s="10"/>
      <c r="C172" s="10"/>
      <c r="D172" s="10"/>
      <c r="E172" s="11"/>
      <c r="F172" s="10"/>
      <c r="G172" s="10"/>
      <c r="H172" s="10"/>
      <c r="I172" s="12"/>
      <c r="J172" s="12"/>
      <c r="K172" s="13"/>
      <c r="L172" s="10"/>
      <c r="M172" s="10"/>
      <c r="N172" s="32"/>
    </row>
    <row r="173" spans="1:14" x14ac:dyDescent="0.3">
      <c r="A173" s="10"/>
      <c r="B173" s="10"/>
      <c r="C173" s="10"/>
      <c r="D173" s="10"/>
      <c r="E173" s="11"/>
      <c r="F173" s="10"/>
      <c r="G173" s="10"/>
      <c r="H173" s="10"/>
      <c r="I173" s="12"/>
      <c r="J173" s="12"/>
      <c r="K173" s="13"/>
      <c r="L173" s="10"/>
      <c r="M173" s="10"/>
      <c r="N173" s="32"/>
    </row>
    <row r="174" spans="1:14" x14ac:dyDescent="0.3">
      <c r="A174" s="10"/>
      <c r="B174" s="10"/>
      <c r="C174" s="10"/>
      <c r="D174" s="10"/>
      <c r="E174" s="11"/>
      <c r="F174" s="10"/>
      <c r="G174" s="10"/>
      <c r="H174" s="10"/>
      <c r="I174" s="12"/>
      <c r="J174" s="12"/>
      <c r="K174" s="13"/>
      <c r="L174" s="10"/>
      <c r="M174" s="10"/>
      <c r="N174" s="32"/>
    </row>
    <row r="175" spans="1:14" x14ac:dyDescent="0.3">
      <c r="A175" s="10"/>
      <c r="B175" s="10"/>
      <c r="C175" s="10"/>
      <c r="D175" s="10"/>
      <c r="E175" s="11"/>
      <c r="F175" s="10"/>
      <c r="G175" s="10"/>
      <c r="H175" s="10"/>
      <c r="I175" s="12"/>
      <c r="J175" s="12"/>
      <c r="K175" s="13"/>
      <c r="L175" s="10"/>
      <c r="M175" s="10"/>
      <c r="N175" s="32"/>
    </row>
    <row r="176" spans="1:14" x14ac:dyDescent="0.3">
      <c r="A176" s="10"/>
      <c r="B176" s="10"/>
      <c r="C176" s="10"/>
      <c r="D176" s="10"/>
      <c r="E176" s="11"/>
      <c r="F176" s="10"/>
      <c r="G176" s="10"/>
      <c r="H176" s="10"/>
      <c r="I176" s="12"/>
      <c r="J176" s="12"/>
      <c r="K176" s="13"/>
      <c r="L176" s="10"/>
      <c r="M176" s="10"/>
      <c r="N176" s="32"/>
    </row>
    <row r="177" spans="1:14" x14ac:dyDescent="0.3">
      <c r="A177" s="10"/>
      <c r="B177" s="10"/>
      <c r="C177" s="10"/>
      <c r="D177" s="10"/>
      <c r="E177" s="11"/>
      <c r="F177" s="10"/>
      <c r="G177" s="10"/>
      <c r="H177" s="10"/>
      <c r="I177" s="12"/>
      <c r="J177" s="12"/>
      <c r="K177" s="13"/>
      <c r="L177" s="10"/>
      <c r="M177" s="10"/>
      <c r="N177" s="32"/>
    </row>
    <row r="178" spans="1:14" x14ac:dyDescent="0.3">
      <c r="A178" s="10"/>
      <c r="B178" s="10"/>
      <c r="C178" s="10"/>
      <c r="D178" s="10"/>
      <c r="E178" s="11"/>
      <c r="F178" s="10"/>
      <c r="G178" s="10"/>
      <c r="H178" s="10"/>
      <c r="I178" s="12"/>
      <c r="J178" s="12"/>
      <c r="K178" s="13"/>
      <c r="L178" s="10"/>
      <c r="M178" s="10"/>
      <c r="N178" s="32"/>
    </row>
    <row r="179" spans="1:14" x14ac:dyDescent="0.3">
      <c r="A179" s="10"/>
      <c r="B179" s="10"/>
      <c r="C179" s="10"/>
      <c r="D179" s="10"/>
      <c r="E179" s="11"/>
      <c r="F179" s="10"/>
      <c r="G179" s="10"/>
      <c r="H179" s="10"/>
      <c r="I179" s="12"/>
      <c r="J179" s="12"/>
      <c r="K179" s="13"/>
      <c r="L179" s="10"/>
      <c r="M179" s="10"/>
      <c r="N179" s="32"/>
    </row>
    <row r="180" spans="1:14" x14ac:dyDescent="0.3">
      <c r="A180" s="10"/>
      <c r="B180" s="10"/>
      <c r="C180" s="10"/>
      <c r="D180" s="10"/>
      <c r="E180" s="11"/>
      <c r="F180" s="10"/>
      <c r="G180" s="10"/>
      <c r="H180" s="10"/>
      <c r="I180" s="12"/>
      <c r="J180" s="12"/>
      <c r="K180" s="13"/>
      <c r="L180" s="10"/>
      <c r="M180" s="10"/>
      <c r="N180" s="32"/>
    </row>
    <row r="181" spans="1:14" x14ac:dyDescent="0.3">
      <c r="A181" s="10"/>
      <c r="B181" s="10"/>
      <c r="C181" s="10"/>
      <c r="D181" s="10"/>
      <c r="E181" s="11"/>
      <c r="F181" s="10"/>
      <c r="G181" s="10"/>
      <c r="H181" s="10"/>
      <c r="I181" s="12"/>
      <c r="J181" s="12"/>
      <c r="K181" s="13"/>
      <c r="L181" s="10"/>
      <c r="M181" s="10"/>
      <c r="N181" s="32"/>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sheetData>
  <sortState xmlns:xlrd2="http://schemas.microsoft.com/office/spreadsheetml/2017/richdata2" ref="A31:H42">
    <sortCondition ref="A31:A4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85</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3">
        <v>1</v>
      </c>
      <c r="B7" s="42" t="s">
        <v>94</v>
      </c>
      <c r="C7" s="33" t="s">
        <v>55</v>
      </c>
      <c r="D7" s="35">
        <v>0.2046</v>
      </c>
      <c r="E7" s="33"/>
      <c r="F7" s="33">
        <v>61</v>
      </c>
      <c r="G7" s="33">
        <v>52</v>
      </c>
      <c r="H7" s="33">
        <v>7.820000171661377</v>
      </c>
      <c r="I7" s="24"/>
      <c r="J7" s="24"/>
      <c r="K7" s="45">
        <v>0.66666666666666663</v>
      </c>
      <c r="L7" s="22"/>
      <c r="M7" s="22"/>
      <c r="N7" s="31" t="str" cm="1">
        <f t="array" aca="1" ref="N7" ca="1">IF(INDIRECT("M" &amp; ROW())="x", INDIRECT("B" &amp; ROW()) &amp; IF(INDIRECT("E" &amp; ROW())="x", " in 2", " in 3"), "")</f>
        <v/>
      </c>
    </row>
    <row r="8" spans="1:14" ht="265.2" x14ac:dyDescent="0.3">
      <c r="A8" s="37"/>
      <c r="B8" s="47" t="s">
        <v>95</v>
      </c>
      <c r="C8" s="37" t="s">
        <v>67</v>
      </c>
      <c r="D8" s="38">
        <v>0.7954</v>
      </c>
      <c r="E8" s="37" t="s">
        <v>117</v>
      </c>
      <c r="F8" s="37">
        <v>2</v>
      </c>
      <c r="G8" s="37">
        <v>5</v>
      </c>
      <c r="H8" s="37">
        <v>1.1130000352859497</v>
      </c>
      <c r="I8" s="24">
        <v>1.1100000000000001</v>
      </c>
      <c r="J8" s="24">
        <v>1.1499999999999999</v>
      </c>
      <c r="K8" s="49" t="s">
        <v>132</v>
      </c>
      <c r="L8" s="22">
        <v>7.5</v>
      </c>
      <c r="M8" s="48" t="s">
        <v>117</v>
      </c>
      <c r="N8" s="31" t="str" cm="1">
        <f t="array" aca="1" ref="N8" ca="1">IF(INDIRECT("M" &amp; ROW())="x", INDIRECT("B" &amp; ROW()) &amp; IF(INDIRECT("E" &amp; ROW())="x", " in 2", " in 3"), "")</f>
        <v>Cori Gauff in 2</v>
      </c>
    </row>
    <row r="9" spans="1:14" x14ac:dyDescent="0.3">
      <c r="A9" s="33">
        <v>2</v>
      </c>
      <c r="B9" s="42" t="s">
        <v>92</v>
      </c>
      <c r="C9" s="33" t="s">
        <v>55</v>
      </c>
      <c r="D9" s="35">
        <v>0.23350000000000001</v>
      </c>
      <c r="E9" s="33"/>
      <c r="F9" s="33">
        <v>9</v>
      </c>
      <c r="G9" s="33">
        <v>11</v>
      </c>
      <c r="H9" s="33">
        <v>1.7139999866485596</v>
      </c>
      <c r="I9" s="24">
        <v>1.89</v>
      </c>
      <c r="J9" s="24">
        <v>1.9</v>
      </c>
      <c r="K9" s="13"/>
      <c r="L9" s="22"/>
      <c r="M9" s="48" t="s">
        <v>117</v>
      </c>
      <c r="N9" s="31" t="str" cm="1">
        <f t="array" aca="1" ref="N9" ca="1">IF(INDIRECT("M" &amp; ROW())="x", INDIRECT("B" &amp; ROW()) &amp; IF(INDIRECT("E" &amp; ROW())="x", " in 2", " in 3"), "")</f>
        <v>Jasmine Paolini in 3</v>
      </c>
    </row>
    <row r="10" spans="1:14" ht="265.2" x14ac:dyDescent="0.3">
      <c r="A10" s="37"/>
      <c r="B10" s="44" t="s">
        <v>93</v>
      </c>
      <c r="C10" s="37" t="s">
        <v>69</v>
      </c>
      <c r="D10" s="38">
        <v>0.76649999999999996</v>
      </c>
      <c r="E10" s="37" t="s">
        <v>117</v>
      </c>
      <c r="F10" s="37">
        <v>80</v>
      </c>
      <c r="G10" s="37">
        <v>136</v>
      </c>
      <c r="H10" s="37">
        <v>2.2400000095367432</v>
      </c>
      <c r="I10" s="24"/>
      <c r="J10" s="24"/>
      <c r="K10" s="49" t="s">
        <v>133</v>
      </c>
      <c r="L10" s="22">
        <v>6.5</v>
      </c>
      <c r="M10" s="22"/>
      <c r="N10" s="31" t="str" cm="1">
        <f t="array" aca="1" ref="N10" ca="1">IF(INDIRECT("M" &amp; ROW())="x", INDIRECT("B" &amp; ROW()) &amp; IF(INDIRECT("E" &amp; ROW())="x", " in 2", " in 3"), "")</f>
        <v/>
      </c>
    </row>
    <row r="11" spans="1:14" x14ac:dyDescent="0.3">
      <c r="A11" s="33">
        <v>3</v>
      </c>
      <c r="B11" s="42" t="s">
        <v>86</v>
      </c>
      <c r="C11" s="33" t="s">
        <v>87</v>
      </c>
      <c r="D11" s="35">
        <v>0.61990000000000001</v>
      </c>
      <c r="E11" s="33"/>
      <c r="F11" s="33">
        <v>124</v>
      </c>
      <c r="G11" s="33">
        <v>246</v>
      </c>
      <c r="H11" s="33">
        <v>2.9200000762939453</v>
      </c>
      <c r="I11" s="24"/>
      <c r="J11" s="24"/>
      <c r="K11" s="13"/>
      <c r="L11" s="22"/>
      <c r="M11" s="48" t="s">
        <v>117</v>
      </c>
      <c r="N11" s="31" t="str" cm="1">
        <f t="array" aca="1" ref="N11" ca="1">IF(INDIRECT("M" &amp; ROW())="x", INDIRECT("B" &amp; ROW()) &amp; IF(INDIRECT("E" &amp; ROW())="x", " in 2", " in 3"), "")</f>
        <v>Ella Seidel in 3</v>
      </c>
    </row>
    <row r="12" spans="1:14" ht="296.39999999999998" x14ac:dyDescent="0.3">
      <c r="A12" s="37"/>
      <c r="B12" s="47" t="s">
        <v>88</v>
      </c>
      <c r="C12" s="37" t="s">
        <v>59</v>
      </c>
      <c r="D12" s="38">
        <v>0.38009999999999999</v>
      </c>
      <c r="E12" s="37" t="s">
        <v>117</v>
      </c>
      <c r="F12" s="37">
        <v>103</v>
      </c>
      <c r="G12" s="37">
        <v>108</v>
      </c>
      <c r="H12" s="37">
        <v>1.4570000171661377</v>
      </c>
      <c r="I12" s="24"/>
      <c r="J12" s="24">
        <v>1.9</v>
      </c>
      <c r="K12" s="49" t="s">
        <v>135</v>
      </c>
      <c r="L12" s="22">
        <v>6.5</v>
      </c>
      <c r="M12" s="22"/>
      <c r="N12" s="31" t="str" cm="1">
        <f t="array" aca="1" ref="N12" ca="1">IF(INDIRECT("M" &amp; ROW())="x", INDIRECT("B" &amp; ROW()) &amp; IF(INDIRECT("E" &amp; ROW())="x", " in 2", " in 3"), "")</f>
        <v/>
      </c>
    </row>
    <row r="13" spans="1:14" x14ac:dyDescent="0.3">
      <c r="A13" s="33">
        <v>4</v>
      </c>
      <c r="B13" s="42" t="s">
        <v>89</v>
      </c>
      <c r="C13" s="33" t="s">
        <v>63</v>
      </c>
      <c r="D13" s="35">
        <v>0.49530000000000002</v>
      </c>
      <c r="E13" s="33"/>
      <c r="F13" s="33">
        <v>36</v>
      </c>
      <c r="G13" s="33">
        <v>40</v>
      </c>
      <c r="H13" s="33">
        <v>1.62</v>
      </c>
      <c r="I13" s="24">
        <v>1.64</v>
      </c>
      <c r="J13" s="24">
        <v>1.65</v>
      </c>
      <c r="K13" s="13"/>
      <c r="L13" s="22"/>
      <c r="M13" s="48" t="s">
        <v>117</v>
      </c>
      <c r="N13" s="31" t="str" cm="1">
        <f t="array" aca="1" ref="N13" ca="1">IF(INDIRECT("M" &amp; ROW())="x", INDIRECT("B" &amp; ROW()) &amp; IF(INDIRECT("E" &amp; ROW())="x", " in 2", " in 3"), "")</f>
        <v>Veronika Kudermetova in 3</v>
      </c>
    </row>
    <row r="14" spans="1:14" ht="265.2" x14ac:dyDescent="0.3">
      <c r="A14" s="37"/>
      <c r="B14" s="44" t="s">
        <v>90</v>
      </c>
      <c r="C14" s="37" t="s">
        <v>91</v>
      </c>
      <c r="D14" s="38">
        <v>0.50470000000000004</v>
      </c>
      <c r="E14" s="37" t="s">
        <v>117</v>
      </c>
      <c r="F14" s="37">
        <v>40</v>
      </c>
      <c r="G14" s="37">
        <v>48</v>
      </c>
      <c r="H14" s="37">
        <v>2.2999999999999998</v>
      </c>
      <c r="I14" s="24"/>
      <c r="J14" s="24"/>
      <c r="K14" s="49" t="s">
        <v>134</v>
      </c>
      <c r="L14" s="22">
        <v>7</v>
      </c>
      <c r="M14" s="22"/>
      <c r="N14" s="31" t="str" cm="1">
        <f t="array" aca="1" ref="N14" ca="1">IF(INDIRECT("M" &amp; ROW())="x", INDIRECT("B" &amp; ROW()) &amp; IF(INDIRECT("E" &amp; ROW())="x", " in 2", " in 3"), "")</f>
        <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2025-08-14T09:59:37Z</dcterms:modified>
</cp:coreProperties>
</file>