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AF651D96-987D-4B35-9934-2B1DAF823465}" xr6:coauthVersionLast="47" xr6:coauthVersionMax="47" xr10:uidLastSave="{00000000-0000-0000-0000-000000000000}"/>
  <bookViews>
    <workbookView xWindow="-48" yWindow="360"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74" i="6" a="1"/>
  <c r="N146" i="1" a="1"/>
  <c r="N142" i="1" a="1"/>
  <c r="N90" i="6" a="1"/>
  <c r="N101" i="6" a="1"/>
  <c r="N123" i="6" a="1"/>
  <c r="N99" i="6" a="1"/>
  <c r="N95" i="6" a="1"/>
  <c r="N117" i="6" a="1"/>
  <c r="N24" i="6" a="1"/>
  <c r="N21" i="6" a="1"/>
  <c r="N19" i="1" a="1"/>
  <c r="N122" i="1" a="1"/>
  <c r="N176" i="6" a="1"/>
  <c r="N99" i="1" a="1"/>
  <c r="N62" i="6" a="1"/>
  <c r="N156" i="1" a="1"/>
  <c r="N73" i="1" a="1"/>
  <c r="N61" i="6" a="1"/>
  <c r="N81" i="1" a="1"/>
  <c r="N81" i="6" a="1"/>
  <c r="N109" i="6" a="1"/>
  <c r="N92" i="1" a="1"/>
  <c r="N168" i="1" a="1"/>
  <c r="N172" i="6" a="1"/>
  <c r="N134" i="1" a="1"/>
  <c r="N150" i="6" a="1"/>
  <c r="N156" i="6" a="1"/>
  <c r="N162" i="6" a="1"/>
  <c r="N154" i="1" a="1"/>
  <c r="N59" i="1" a="1"/>
  <c r="N163" i="1" a="1"/>
  <c r="N14" i="6" a="1"/>
  <c r="N149" i="6" a="1"/>
  <c r="N155" i="6" a="1"/>
  <c r="N51" i="1" a="1"/>
  <c r="N94" i="1" a="1"/>
  <c r="N141" i="6" a="1"/>
  <c r="N128" i="1" a="1"/>
  <c r="N191" i="6" a="1"/>
  <c r="N39" i="1" a="1"/>
  <c r="N178" i="1" a="1"/>
  <c r="N154" i="6" a="1"/>
  <c r="N89" i="6" a="1"/>
  <c r="N11" i="1" a="1"/>
  <c r="N56" i="1" a="1"/>
  <c r="N18" i="1" a="1"/>
  <c r="N21" i="1" a="1"/>
  <c r="N48" i="6" a="1"/>
  <c r="N82" i="6" a="1"/>
  <c r="N197" i="6" a="1"/>
  <c r="N87" i="6" a="1"/>
  <c r="N177" i="1" a="1"/>
  <c r="N8" i="1" a="1"/>
  <c r="N178" i="6" a="1"/>
  <c r="N147" i="6" a="1"/>
  <c r="N75" i="6" a="1"/>
  <c r="N136" i="1" a="1"/>
  <c r="N37" i="1" a="1"/>
  <c r="N95" i="1" a="1"/>
  <c r="N15" i="6" a="1"/>
  <c r="N158" i="6" a="1"/>
  <c r="N28" i="1" a="1"/>
  <c r="N76" i="6" a="1"/>
  <c r="N13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18" i="6" a="1"/>
  <c r="N214" i="6" a="1"/>
  <c r="N78" i="1" a="1"/>
  <c r="N171" i="6" a="1"/>
  <c r="N86" i="1" a="1"/>
  <c r="N171" i="1" a="1"/>
  <c r="N68" i="1" a="1"/>
  <c r="N174" i="1" a="1"/>
  <c r="N89" i="1" a="1"/>
  <c r="N7" i="6" a="1"/>
  <c r="N173" i="1" a="1"/>
  <c r="N103" i="6" a="1"/>
  <c r="N20" i="6" a="1"/>
  <c r="N151" i="6" a="1"/>
  <c r="N54" i="6" a="1"/>
  <c r="N165" i="6" a="1"/>
  <c r="N46" i="1" a="1"/>
  <c r="N160" i="6" a="1"/>
  <c r="N153" i="1" a="1"/>
  <c r="N77" i="6" a="1"/>
  <c r="N57" i="6" a="1"/>
  <c r="N117" i="1" a="1"/>
  <c r="N72" i="1" a="1"/>
  <c r="N164" i="1" a="1"/>
  <c r="N84" i="1" a="1"/>
  <c r="N136" i="6" a="1"/>
  <c r="N160" i="1" a="1"/>
  <c r="N46" i="6" a="1"/>
  <c r="N35" i="6" a="1"/>
  <c r="N190" i="6" a="1"/>
  <c r="N25" i="1" a="1"/>
  <c r="N13" i="6" a="1"/>
  <c r="N44" i="6" a="1"/>
  <c r="N97" i="6" a="1"/>
  <c r="N125" i="6" a="1"/>
  <c r="N93" i="1" a="1"/>
  <c r="N19" i="6" a="1"/>
  <c r="N22" i="6" a="1"/>
  <c r="N177" i="6" a="1"/>
  <c r="N138" i="1" a="1"/>
  <c r="N114" i="6" a="1"/>
  <c r="N67" i="6" a="1"/>
  <c r="N40" i="6" a="1"/>
  <c r="N15" i="1" a="1"/>
  <c r="N143" i="6" a="1"/>
  <c r="N16" i="1" a="1"/>
  <c r="N127" i="6" a="1"/>
  <c r="N109" i="1" a="1"/>
  <c r="N116" i="6" a="1"/>
  <c r="N142" i="6" a="1"/>
  <c r="N105" i="6" a="1"/>
  <c r="N124" i="1" a="1"/>
  <c r="N150" i="1" a="1"/>
  <c r="N88" i="1" a="1"/>
  <c r="N52" i="1" a="1"/>
  <c r="N105" i="1" a="1"/>
  <c r="N36" i="1" a="1"/>
  <c r="N71" i="1" a="1"/>
  <c r="N38" i="1" a="1"/>
  <c r="N112" i="6" a="1"/>
  <c r="N207" i="6" a="1"/>
  <c r="N176" i="1" a="1"/>
  <c r="N129" i="1" a="1"/>
  <c r="N116" i="1" a="1"/>
  <c r="N14" i="1" a="1"/>
  <c r="N180" i="1" a="1"/>
  <c r="N77" i="1" a="1"/>
  <c r="N108" i="6" a="1"/>
  <c r="N80" i="1" a="1"/>
  <c r="N130" i="6" a="1"/>
  <c r="N47" i="1" a="1"/>
  <c r="N144" i="6" a="1"/>
  <c r="N57" i="1" a="1"/>
  <c r="N159" i="6" a="1"/>
  <c r="N32" i="1" a="1"/>
  <c r="N102" i="1" a="1"/>
  <c r="N118" i="1" a="1"/>
  <c r="N78" i="6" a="1"/>
  <c r="N34" i="6" a="1"/>
  <c r="N79" i="1" a="1"/>
  <c r="N43" i="1" a="1"/>
  <c r="N76" i="1" a="1"/>
  <c r="N112" i="1" a="1"/>
  <c r="N50" i="6" a="1"/>
  <c r="N175" i="1" a="1"/>
  <c r="N209" i="6" a="1"/>
  <c r="N175" i="6" a="1"/>
  <c r="N126" i="6" a="1"/>
  <c r="N48" i="1" a="1"/>
  <c r="N157" i="1" a="1"/>
  <c r="N120" i="1" a="1"/>
  <c r="N158" i="1" a="1"/>
  <c r="N88" i="6" a="1"/>
  <c r="N166" i="6" a="1"/>
  <c r="N145" i="1" a="1"/>
  <c r="N23" i="6" a="1"/>
  <c r="N149" i="1" a="1"/>
  <c r="N115" i="1" a="1"/>
  <c r="N82" i="1" a="1"/>
  <c r="N203" i="6" a="1"/>
  <c r="N49" i="6" a="1"/>
  <c r="N108" i="1" a="1"/>
  <c r="N148" i="6" a="1"/>
  <c r="N196" i="6" a="1"/>
  <c r="N47" i="6" a="1"/>
  <c r="N168" i="6" a="1"/>
  <c r="N187" i="6" a="1"/>
  <c r="N61" i="1" a="1"/>
  <c r="N38" i="6" a="1"/>
  <c r="N179" i="6" a="1"/>
  <c r="N90" i="1" a="1"/>
  <c r="N83" i="6" a="1"/>
  <c r="N192" i="6" a="1"/>
  <c r="N31" i="6" a="1"/>
  <c r="N162" i="1" a="1"/>
  <c r="N85" i="6" a="1"/>
  <c r="N164" i="6" a="1"/>
  <c r="N30" i="6" a="1"/>
  <c r="N123" i="1" a="1"/>
  <c r="N133" i="1" a="1"/>
  <c r="N122" i="6" a="1"/>
  <c r="N106" i="6" a="1"/>
  <c r="N186" i="6" a="1"/>
  <c r="N135" i="1" a="1"/>
  <c r="N72" i="6" a="1"/>
  <c r="N113" i="6" a="1"/>
  <c r="N55" i="1" a="1"/>
  <c r="N103" i="1" a="1"/>
  <c r="N56" i="6" a="1"/>
  <c r="N91" i="1" a="1"/>
  <c r="N114" i="1" a="1"/>
  <c r="N70" i="6" a="1"/>
  <c r="N130" i="1" a="1"/>
  <c r="N97" i="1" a="1"/>
  <c r="N121" i="6" a="1"/>
  <c r="N63" i="6" a="1"/>
  <c r="N172" i="1" a="1"/>
  <c r="N30" i="1" a="1"/>
  <c r="N161" i="1" a="1"/>
  <c r="N86" i="6" a="1"/>
  <c r="N211" i="6" a="1"/>
  <c r="N133" i="6" a="1"/>
  <c r="N27" i="6" a="1"/>
  <c r="N101" i="1" a="1"/>
  <c r="N132" i="6" a="1"/>
  <c r="N73" i="6" a="1"/>
  <c r="N179" i="1" a="1"/>
  <c r="N41" i="6" a="1"/>
  <c r="N10" i="6" a="1"/>
  <c r="N36" i="6" a="1"/>
  <c r="N119" i="6" a="1"/>
  <c r="N7" i="1" a="1"/>
  <c r="N110" i="6" a="1"/>
  <c r="N182" i="6" a="1"/>
  <c r="N199" i="6" a="1"/>
  <c r="N147" i="1" a="1"/>
  <c r="N145" i="6" a="1"/>
  <c r="N144" i="1" a="1"/>
  <c r="N183" i="6" a="1"/>
  <c r="N131" i="1" a="1"/>
  <c r="N80" i="6" a="1"/>
  <c r="N70" i="1" a="1"/>
  <c r="N65" i="6" a="1"/>
  <c r="N53" i="1" a="1"/>
  <c r="N148" i="1" a="1"/>
  <c r="N118" i="6" a="1"/>
  <c r="N111" i="6" a="1"/>
  <c r="N68" i="6" a="1"/>
  <c r="N39" i="6" a="1"/>
  <c r="N195" i="6" a="1"/>
  <c r="N174" i="6" a="1"/>
  <c r="N71" i="6" a="1"/>
  <c r="N100" i="1" a="1"/>
  <c r="N79" i="6" a="1"/>
  <c r="N206" i="6" a="1"/>
  <c r="N96" i="1" a="1"/>
  <c r="N102" i="6" a="1"/>
  <c r="N173" i="6" a="1"/>
  <c r="N63" i="1" a="1"/>
  <c r="N159" i="1" a="1"/>
  <c r="N62" i="1" a="1"/>
  <c r="N58" i="1" a="1"/>
  <c r="N43" i="6" a="1"/>
  <c r="N9" i="6" a="1"/>
  <c r="N33" i="6" a="1"/>
  <c r="N205" i="6" a="1"/>
  <c r="N17" i="1" a="1"/>
  <c r="N26" i="1" a="1"/>
  <c r="N69" i="6" a="1"/>
  <c r="N24" i="1" a="1"/>
  <c r="N163" i="6" a="1"/>
  <c r="N10" i="1" a="1"/>
  <c r="N167" i="6" a="1"/>
  <c r="N152" i="6" a="1"/>
  <c r="N44" i="1" a="1"/>
  <c r="N198" i="6" a="1"/>
  <c r="N153" i="6" a="1"/>
  <c r="N34" i="1" a="1"/>
  <c r="N115" i="6" a="1"/>
  <c r="N165" i="1" a="1"/>
  <c r="N138" i="6" a="1"/>
  <c r="N25" i="6" a="1"/>
  <c r="N204" i="6" a="1"/>
  <c r="N33" i="1" a="1"/>
  <c r="N139" i="6" a="1"/>
  <c r="N53" i="6" a="1"/>
  <c r="N121" i="1" a="1"/>
  <c r="N13" i="1" a="1"/>
  <c r="N106" i="1" a="1"/>
  <c r="N9" i="1" a="1"/>
  <c r="N152" i="1" a="1"/>
  <c r="N181" i="6" a="1"/>
  <c r="N107" i="6" a="1"/>
  <c r="N67" i="1" a="1"/>
  <c r="N137" i="6" a="1"/>
  <c r="N55" i="6" a="1"/>
  <c r="N11" i="6" a="1"/>
  <c r="N29" i="6" a="1"/>
  <c r="N17" i="6" a="1"/>
  <c r="N20" i="1" a="1"/>
  <c r="N104" i="6" a="1"/>
  <c r="N42" i="6" a="1"/>
  <c r="N59" i="6" a="1"/>
  <c r="N181" i="1" a="1"/>
  <c r="N140" i="1" a="1"/>
  <c r="N194" i="6" a="1"/>
  <c r="N107" i="1" a="1"/>
  <c r="N120" i="6" a="1"/>
  <c r="N49" i="1" a="1"/>
  <c r="N167" i="1" a="1"/>
  <c r="N213" i="6" a="1"/>
  <c r="N111" i="1" a="1"/>
  <c r="N200" i="6" a="1"/>
  <c r="N32" i="6" a="1"/>
  <c r="N64" i="1" a="1"/>
  <c r="N110" i="1" a="1"/>
  <c r="N170" i="6" a="1"/>
  <c r="N74" i="1" a="1"/>
  <c r="N126" i="1" a="1"/>
  <c r="N91" i="6" a="1"/>
  <c r="N31" i="1" a="1"/>
  <c r="N64" i="6" a="1"/>
  <c r="N66" i="6" a="1"/>
  <c r="N125" i="1" a="1"/>
  <c r="N16" i="6" a="1"/>
  <c r="N210" i="6" a="1"/>
  <c r="N45" i="6" a="1"/>
  <c r="N83" i="1" a="1"/>
  <c r="N66" i="1" a="1"/>
  <c r="N29" i="1" a="1"/>
  <c r="N54" i="1" a="1"/>
  <c r="N23" i="1" a="1"/>
  <c r="N155" i="1" a="1"/>
  <c r="N98" i="6" a="1"/>
  <c r="N135" i="6" a="1"/>
  <c r="N127" i="1" a="1"/>
  <c r="N131" i="6" a="1"/>
  <c r="N141" i="1" a="1"/>
  <c r="N8" i="6" a="1"/>
  <c r="N52" i="6" a="1"/>
  <c r="N180" i="6" a="1"/>
  <c r="N139" i="1" a="1"/>
  <c r="N84" i="6" a="1"/>
  <c r="N166" i="1" a="1"/>
  <c r="N60" i="1" a="1"/>
  <c r="N169" i="6" a="1"/>
  <c r="N60" i="6" a="1"/>
  <c r="N69" i="1" a="1"/>
  <c r="N69" i="1" l="1"/>
  <c r="N60" i="6"/>
  <c r="N169" i="6"/>
  <c r="N60" i="1"/>
  <c r="N166" i="1"/>
  <c r="N84" i="6"/>
  <c r="N139" i="1"/>
  <c r="N180" i="6"/>
  <c r="N52" i="6"/>
  <c r="N8" i="6"/>
  <c r="N141" i="1"/>
  <c r="N131" i="6"/>
  <c r="N127" i="1"/>
  <c r="N135" i="6"/>
  <c r="N98" i="6"/>
  <c r="N155" i="1"/>
  <c r="N23" i="1"/>
  <c r="N54" i="1"/>
  <c r="N29" i="1"/>
  <c r="N66" i="1"/>
  <c r="N83" i="1"/>
  <c r="N45" i="6"/>
  <c r="N210" i="6"/>
  <c r="N16" i="6"/>
  <c r="N125" i="1"/>
  <c r="N66" i="6"/>
  <c r="N64" i="6"/>
  <c r="N31" i="1"/>
  <c r="N91" i="6"/>
  <c r="N126" i="1"/>
  <c r="N74" i="1"/>
  <c r="N170" i="6"/>
  <c r="N110" i="1"/>
  <c r="N64" i="1"/>
  <c r="N32" i="6"/>
  <c r="N200" i="6"/>
  <c r="N111" i="1"/>
  <c r="N213" i="6"/>
  <c r="N167" i="1"/>
  <c r="N49" i="1"/>
  <c r="N120" i="6"/>
  <c r="N107" i="1"/>
  <c r="N194" i="6"/>
  <c r="N140" i="1"/>
  <c r="N181" i="1"/>
  <c r="N59" i="6"/>
  <c r="N42" i="6"/>
  <c r="N104" i="6"/>
  <c r="N20" i="1"/>
  <c r="N17" i="6"/>
  <c r="N29" i="6"/>
  <c r="N11" i="6"/>
  <c r="N55" i="6"/>
  <c r="N137" i="6"/>
  <c r="N67" i="1"/>
  <c r="N107" i="6"/>
  <c r="N181" i="6"/>
  <c r="N152" i="1"/>
  <c r="N9" i="1"/>
  <c r="N106" i="1"/>
  <c r="N13" i="1"/>
  <c r="N121" i="1"/>
  <c r="N53" i="6"/>
  <c r="N139" i="6"/>
  <c r="N33" i="1"/>
  <c r="N204" i="6"/>
  <c r="N25" i="6"/>
  <c r="N138" i="6"/>
  <c r="N165" i="1"/>
  <c r="N115" i="6"/>
  <c r="N34" i="1"/>
  <c r="N153" i="6"/>
  <c r="N198" i="6"/>
  <c r="N44" i="1"/>
  <c r="N152" i="6"/>
  <c r="N167" i="6"/>
  <c r="N10" i="1"/>
  <c r="N163" i="6"/>
  <c r="N24" i="1"/>
  <c r="N69" i="6"/>
  <c r="N26" i="1"/>
  <c r="N17" i="1"/>
  <c r="N205" i="6"/>
  <c r="N33" i="6"/>
  <c r="N9" i="6"/>
  <c r="N43" i="6"/>
  <c r="N58" i="1"/>
  <c r="N62" i="1"/>
  <c r="N159" i="1"/>
  <c r="N63" i="1"/>
  <c r="N173" i="6"/>
  <c r="N102" i="6"/>
  <c r="N96" i="1"/>
  <c r="N206" i="6"/>
  <c r="N79" i="6"/>
  <c r="N100" i="1"/>
  <c r="N71" i="6"/>
  <c r="N174" i="6"/>
  <c r="N195" i="6"/>
  <c r="N39" i="6"/>
  <c r="N68" i="6"/>
  <c r="N111" i="6"/>
  <c r="N118" i="6"/>
  <c r="N148" i="1"/>
  <c r="N53" i="1"/>
  <c r="N65" i="6"/>
  <c r="N70" i="1"/>
  <c r="N80" i="6"/>
  <c r="N131" i="1"/>
  <c r="N183" i="6"/>
  <c r="N144" i="1"/>
  <c r="N145" i="6"/>
  <c r="N147" i="1"/>
  <c r="N199" i="6"/>
  <c r="N182" i="6"/>
  <c r="N110" i="6"/>
  <c r="N7" i="1"/>
  <c r="O7" i="1" s="1"/>
  <c r="N119" i="6"/>
  <c r="N36" i="6"/>
  <c r="N10" i="6"/>
  <c r="N41" i="6"/>
  <c r="N179" i="1"/>
  <c r="N73" i="6"/>
  <c r="N132" i="6"/>
  <c r="N101" i="1"/>
  <c r="N27" i="6"/>
  <c r="N133" i="6"/>
  <c r="N211" i="6"/>
  <c r="N86" i="6"/>
  <c r="N161" i="1"/>
  <c r="N30" i="1"/>
  <c r="N172" i="1"/>
  <c r="N63" i="6"/>
  <c r="N121" i="6"/>
  <c r="N97" i="1"/>
  <c r="N130" i="1"/>
  <c r="N70" i="6"/>
  <c r="N114" i="1"/>
  <c r="N91" i="1"/>
  <c r="N56" i="6"/>
  <c r="N103" i="1"/>
  <c r="N55" i="1"/>
  <c r="N113" i="6"/>
  <c r="N72" i="6"/>
  <c r="N135" i="1"/>
  <c r="N186" i="6"/>
  <c r="N106" i="6"/>
  <c r="N122" i="6"/>
  <c r="N133" i="1"/>
  <c r="N123" i="1"/>
  <c r="N30" i="6"/>
  <c r="N164" i="6"/>
  <c r="N85" i="6"/>
  <c r="N162" i="1"/>
  <c r="N31" i="6"/>
  <c r="N192" i="6"/>
  <c r="N83" i="6"/>
  <c r="N90" i="1"/>
  <c r="N179" i="6"/>
  <c r="N38" i="6"/>
  <c r="N61" i="1"/>
  <c r="N187" i="6"/>
  <c r="N168" i="6"/>
  <c r="N47" i="6"/>
  <c r="N196" i="6"/>
  <c r="N148" i="6"/>
  <c r="N108" i="1"/>
  <c r="N49" i="6"/>
  <c r="N203" i="6"/>
  <c r="N82" i="1"/>
  <c r="N115" i="1"/>
  <c r="N149" i="1"/>
  <c r="N23" i="6"/>
  <c r="N145" i="1"/>
  <c r="N166" i="6"/>
  <c r="N88" i="6"/>
  <c r="N158" i="1"/>
  <c r="N120" i="1"/>
  <c r="N157" i="1"/>
  <c r="N48" i="1"/>
  <c r="N126" i="6"/>
  <c r="N175" i="6"/>
  <c r="N209" i="6"/>
  <c r="N175" i="1"/>
  <c r="N50" i="6"/>
  <c r="N112" i="1"/>
  <c r="N76" i="1"/>
  <c r="N43" i="1"/>
  <c r="N79" i="1"/>
  <c r="N34" i="6"/>
  <c r="N78" i="6"/>
  <c r="N118" i="1"/>
  <c r="N102" i="1"/>
  <c r="N32" i="1"/>
  <c r="N159" i="6"/>
  <c r="N57" i="1"/>
  <c r="N144" i="6"/>
  <c r="N47" i="1"/>
  <c r="N130" i="6"/>
  <c r="N80" i="1"/>
  <c r="N108" i="6"/>
  <c r="N77" i="1"/>
  <c r="N180" i="1"/>
  <c r="N14" i="1"/>
  <c r="N116" i="1"/>
  <c r="N129" i="1"/>
  <c r="N176" i="1"/>
  <c r="N207" i="6"/>
  <c r="N112" i="6"/>
  <c r="N38" i="1"/>
  <c r="N71" i="1"/>
  <c r="N36" i="1"/>
  <c r="N105" i="1"/>
  <c r="N52" i="1"/>
  <c r="N88" i="1"/>
  <c r="N150" i="1"/>
  <c r="N124" i="1"/>
  <c r="N105" i="6"/>
  <c r="N142" i="6"/>
  <c r="N116" i="6"/>
  <c r="N109" i="1"/>
  <c r="N127" i="6"/>
  <c r="N16" i="1"/>
  <c r="N143" i="6"/>
  <c r="N15" i="1"/>
  <c r="N40" i="6"/>
  <c r="N67" i="6"/>
  <c r="N114" i="6"/>
  <c r="N138" i="1"/>
  <c r="N177" i="6"/>
  <c r="N22" i="6"/>
  <c r="N19" i="6"/>
  <c r="N93" i="1"/>
  <c r="N125" i="6"/>
  <c r="N97" i="6"/>
  <c r="N44" i="6"/>
  <c r="N13" i="6"/>
  <c r="N25" i="1"/>
  <c r="N190" i="6"/>
  <c r="N35" i="6"/>
  <c r="N46" i="6"/>
  <c r="N160" i="1"/>
  <c r="N136" i="6"/>
  <c r="N84" i="1"/>
  <c r="N164" i="1"/>
  <c r="N72" i="1"/>
  <c r="N117" i="1"/>
  <c r="N57" i="6"/>
  <c r="N77" i="6"/>
  <c r="N153" i="1"/>
  <c r="N160" i="6"/>
  <c r="N46" i="1"/>
  <c r="N165" i="6"/>
  <c r="N54" i="6"/>
  <c r="N151" i="6"/>
  <c r="N20" i="6"/>
  <c r="N103" i="6"/>
  <c r="N173" i="1"/>
  <c r="N7" i="6"/>
  <c r="N89" i="1"/>
  <c r="N174" i="1"/>
  <c r="N68" i="1"/>
  <c r="N171" i="1"/>
  <c r="N86" i="1"/>
  <c r="N171" i="6"/>
  <c r="N78" i="1"/>
  <c r="N214" i="6"/>
  <c r="N18" i="6"/>
  <c r="N140" i="6"/>
  <c r="N113" i="1"/>
  <c r="N45" i="1"/>
  <c r="N27" i="1"/>
  <c r="N161" i="6"/>
  <c r="N65" i="1"/>
  <c r="N124" i="6"/>
  <c r="N92" i="6"/>
  <c r="N128" i="6"/>
  <c r="N208" i="6"/>
  <c r="N37" i="6"/>
  <c r="N202" i="6"/>
  <c r="N137" i="1"/>
  <c r="N58" i="6"/>
  <c r="N212" i="6"/>
  <c r="N157" i="6"/>
  <c r="N119" i="1"/>
  <c r="N26" i="6"/>
  <c r="N94" i="6"/>
  <c r="N146" i="6"/>
  <c r="N185" i="6"/>
  <c r="N42" i="1"/>
  <c r="N51" i="6"/>
  <c r="N98" i="1"/>
  <c r="N189" i="6"/>
  <c r="N132" i="1"/>
  <c r="N76" i="6"/>
  <c r="N28" i="1"/>
  <c r="N158" i="6"/>
  <c r="N15" i="6"/>
  <c r="N95" i="1"/>
  <c r="N37" i="1"/>
  <c r="N136" i="1"/>
  <c r="N75" i="6"/>
  <c r="N147" i="6"/>
  <c r="N178" i="6"/>
  <c r="N8" i="1"/>
  <c r="O8" i="1" s="1"/>
  <c r="N177" i="1"/>
  <c r="N87" i="6"/>
  <c r="N197" i="6"/>
  <c r="N82" i="6"/>
  <c r="N48" i="6"/>
  <c r="N21" i="1"/>
  <c r="N18" i="1"/>
  <c r="N56" i="1"/>
  <c r="N11" i="1"/>
  <c r="N89" i="6"/>
  <c r="N154" i="6"/>
  <c r="N178" i="1"/>
  <c r="N39" i="1"/>
  <c r="N191" i="6"/>
  <c r="N128" i="1"/>
  <c r="N141" i="6"/>
  <c r="N94" i="1"/>
  <c r="N51" i="1"/>
  <c r="N155" i="6"/>
  <c r="N149" i="6"/>
  <c r="N14" i="6"/>
  <c r="N163" i="1"/>
  <c r="N59" i="1"/>
  <c r="N154" i="1"/>
  <c r="N162" i="6"/>
  <c r="N156" i="6"/>
  <c r="N150" i="6"/>
  <c r="N134" i="1"/>
  <c r="N172" i="6"/>
  <c r="N168" i="1"/>
  <c r="N92" i="1"/>
  <c r="N109" i="6"/>
  <c r="N81" i="6"/>
  <c r="N81" i="1"/>
  <c r="N61" i="6"/>
  <c r="N73" i="1"/>
  <c r="N156" i="1"/>
  <c r="N62" i="6"/>
  <c r="N99" i="1"/>
  <c r="N176" i="6"/>
  <c r="N122" i="1"/>
  <c r="N19" i="1"/>
  <c r="N21" i="6"/>
  <c r="N24" i="6"/>
  <c r="N117" i="6"/>
  <c r="N95" i="6"/>
  <c r="N99" i="6"/>
  <c r="N123" i="6"/>
  <c r="N101" i="6"/>
  <c r="N90" i="6"/>
  <c r="N142" i="1"/>
  <c r="N146" i="1"/>
  <c r="N74"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<sst xmlns="http://schemas.openxmlformats.org/spreadsheetml/2006/main" count="302" uniqueCount="169">
  <si>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</si>
  <si>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</si>
  <si>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</si>
  <si>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</si>
  <si>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</si>
  <si>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</si>
  <si>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</si>
  <si>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</si>
  <si>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</si>
  <si>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</si>
  <si>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</si>
  <si>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</si>
  <si>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</si>
  <si>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</si>
  <si>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</si>
  <si>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</si>
  <si>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</si>
  <si>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</si>
  <si>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</si>
  <si>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</si>
  <si>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</si>
  <si>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</si>
  <si>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</si>
  <si>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</si>
  <si>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</si>
  <si>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</si>
  <si>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</si>
  <si>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</si>
  <si>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</si>
  <si>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</si>
  <si>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</si>
  <si>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</si>
  <si>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</si>
  <si>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</si>
  <si>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</si>
  <si>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</si>
  <si>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</si>
  <si>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</si>
  <si>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</si>
  <si>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</si>
  <si>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</si>
  <si>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</si>
  <si>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</si>
  <si>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</si>
  <si>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</si>
  <si>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</si>
  <si>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</si>
  <si>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</si>
  <si>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</si>
  <si>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Conf(1-10)</t>
  </si>
  <si>
    <t>Predicted winner</t>
  </si>
  <si>
    <t>Conf 1-10 - Confidence rating - This relates to the trading advice more than to the outright winner selection ( which is quite a recent addition)</t>
  </si>
  <si>
    <t xml:space="preserve">Cincinnati Open - Cincinnati, Masters, USA, Hard, 04/08/2025, $10.6M, ATP Masters 1000                                                                                                                                                                                                                                               </t>
  </si>
  <si>
    <t>Jannik Sinner</t>
  </si>
  <si>
    <t>ITA</t>
  </si>
  <si>
    <t>Carlos Alcaraz</t>
  </si>
  <si>
    <t>ESP</t>
  </si>
  <si>
    <t xml:space="preserve">Winston-Salem Open - Winston-Salem, World Tour, USA, Hard, 18/08/2025, $828K, ATP 250                                                                                                                                                                                                                                                        </t>
  </si>
  <si>
    <t>Nuno Borges</t>
  </si>
  <si>
    <t>POR</t>
  </si>
  <si>
    <t>Kamil Majchrzak</t>
  </si>
  <si>
    <t>POL</t>
  </si>
  <si>
    <t>Vit Kopriva</t>
  </si>
  <si>
    <t>CZE</t>
  </si>
  <si>
    <t>Sebastian Korda</t>
  </si>
  <si>
    <t>USA</t>
  </si>
  <si>
    <t>Mariano Navone</t>
  </si>
  <si>
    <t>ARG</t>
  </si>
  <si>
    <t>Dhakshineswar Suresh</t>
  </si>
  <si>
    <t>IND</t>
  </si>
  <si>
    <t>Raphael Collignon</t>
  </si>
  <si>
    <t>BEL</t>
  </si>
  <si>
    <t>Nishesh Basavareddy</t>
  </si>
  <si>
    <t>Borna Coric</t>
  </si>
  <si>
    <t>CRO</t>
  </si>
  <si>
    <t>Darwin Blanch</t>
  </si>
  <si>
    <t>Aleksandar Kovacevic</t>
  </si>
  <si>
    <t>Filip Misolic</t>
  </si>
  <si>
    <t>AUT</t>
  </si>
  <si>
    <t>Stefan Dostanic</t>
  </si>
  <si>
    <t>Aleksandar Vukic</t>
  </si>
  <si>
    <t>AUS</t>
  </si>
  <si>
    <t>Francisco Comesana</t>
  </si>
  <si>
    <t>Mattia Bellucci</t>
  </si>
  <si>
    <t>Roman Safiullin</t>
  </si>
  <si>
    <t>RUS</t>
  </si>
  <si>
    <t>Christopher O'Connell</t>
  </si>
  <si>
    <t>Hugo Gaston</t>
  </si>
  <si>
    <t>FRA</t>
  </si>
  <si>
    <t>Marton Fucsovics</t>
  </si>
  <si>
    <t>HUN</t>
  </si>
  <si>
    <t xml:space="preserve">Cincinnati Open - Cincinnati, Masters, USA, Hard, 04/08/2025, $5.152M, WTA 1000                                                                                                                                                                                                                                                       </t>
  </si>
  <si>
    <t>Iga Swiatek</t>
  </si>
  <si>
    <t>Jasmine Paolini</t>
  </si>
  <si>
    <t xml:space="preserve">Abierto GNP Seguros - Monterrey, World Tour, MEX, Hard, 18/08/2025, $1.064M, WTA 500                                                                                                                                                                                                                                                        </t>
  </si>
  <si>
    <t>Jaqueline Cristian</t>
  </si>
  <si>
    <t>ROU</t>
  </si>
  <si>
    <t>Leylah Annie Fernandez</t>
  </si>
  <si>
    <t>CAN</t>
  </si>
  <si>
    <t>Jessica Bouzas Maneiro</t>
  </si>
  <si>
    <t>Kamilla Rakhimova</t>
  </si>
  <si>
    <t>Maria Sakkari</t>
  </si>
  <si>
    <t>GRE</t>
  </si>
  <si>
    <t>Donna Vekic</t>
  </si>
  <si>
    <t>Anna Blinkova</t>
  </si>
  <si>
    <t>Elise Mertens</t>
  </si>
  <si>
    <t>Marie Bouzkova</t>
  </si>
  <si>
    <t>Zeynep Sonmez</t>
  </si>
  <si>
    <t>TUR</t>
  </si>
  <si>
    <t>Anna Bondar</t>
  </si>
  <si>
    <t>Tatjana Maria</t>
  </si>
  <si>
    <t>GER</t>
  </si>
  <si>
    <t xml:space="preserve">Tennis in the Land - Cleveland, World Tour, USA, Hard, 18/08/2025, $275K, WTA 250                                                                                                                                                                                                                                                        </t>
  </si>
  <si>
    <t>Liudmila Samsonova</t>
  </si>
  <si>
    <t>Caroline Dolehide</t>
  </si>
  <si>
    <t>Peyton Stearns</t>
  </si>
  <si>
    <t>Yafan Wang</t>
  </si>
  <si>
    <t>CHN</t>
  </si>
  <si>
    <t>Sorana Cirstea</t>
  </si>
  <si>
    <t>Moyuka Uchijima</t>
  </si>
  <si>
    <t>JPN</t>
  </si>
  <si>
    <t>Jil Teichmann</t>
  </si>
  <si>
    <t>SUI</t>
  </si>
  <si>
    <t>N/A</t>
  </si>
  <si>
    <t>Lois Boisson</t>
  </si>
  <si>
    <t>Elena Gabriela Ruse</t>
  </si>
  <si>
    <t>Hailey Baptiste</t>
  </si>
  <si>
    <t>Lin Zhu</t>
  </si>
  <si>
    <t>Elsa Jacquemot</t>
  </si>
  <si>
    <t>Katie Boulter</t>
  </si>
  <si>
    <t>GBR</t>
  </si>
  <si>
    <t>Yue Yuan</t>
  </si>
  <si>
    <t>Lucia Bronzetti</t>
  </si>
  <si>
    <t>Viktorija Golubic</t>
  </si>
  <si>
    <t>Talia Gibson</t>
  </si>
  <si>
    <t>Greetje Minnen</t>
  </si>
  <si>
    <t>Suzan Lamens</t>
  </si>
  <si>
    <t>NED</t>
  </si>
  <si>
    <t>Xinyu Wang</t>
  </si>
  <si>
    <t>x</t>
  </si>
  <si>
    <r>
      <t xml:space="preserve">Alcaraz 9-5. Most recent July 2025, grass, Sinner in 4. Alcaraz won on clay in June 2025, 5th set tie break. 2 sets win on clay in May 2025. He won on hard in Oct 2024, 3rd set tie break. Alcaraz won 5 of their last 6 matches. Hard win %'s favour Sinner.
Sinner won the title last year. Easy win over Galan in the 2nd round. 2 sets win over Diallo in the 3rd round. 2 close sets win over Mannarino in the 4th round. Very easy win over Aliassime in the Quarter final. 2 sets win in the Semi final over Atmane. Title at the Australian Open 2025, Title in Shanghai 2024, Final in Beijing 2024, Title at the US Open 2024.
Alcaraz lost in the 2nd round last season. He needed 3 sets against Dzumhur in the 2nd round. 2 sets win over Medjedovic in the 3rd round. Easy win over Nardi in the 4th round. 3 sets win over Rublev in the Quarter final. In the Semi final, Zverev was ill. Probably the effects of the heat. Alcaraz won in 2 sets. Semi finals in Indian Wells 2025, Quarter finals in Doha 2025, Quarter finals at the Australian Open 2025, Quarter finals in Shanghai 2024, Title in Beijing 2024.
12 month and 2025 stats favour Sinner.
If Zverev had been healthy, I favoured him to beat Alcaraz. 
</t>
    </r>
    <r>
      <rPr>
        <b/>
        <sz val="12"/>
        <color theme="1"/>
        <rFont val="Calibri"/>
        <family val="2"/>
        <scheme val="minor"/>
      </rPr>
      <t>Back Sinner around 2.20 to 2.30 and remove liability at 1.70. Lay set 1 winner.</t>
    </r>
  </si>
  <si>
    <r>
      <t xml:space="preserve">Swiatek 5-0. Most recent June 2025, grass, 2 sets. She won indoors in Nov 2024, 3 sets. She won their only hard court meeting in the US Open 2022, 2 easy sets. Hard win %'s are better for Swiatek.
Swiatek reached the Semi finals last year. 2 sets win over Potapova in the 2nd round. Walkover in the 3rd round. 2 sets win over Cirstea in the 4th round. 2 sets win over Kalinskaya in the Quarter final. 2 close sets win over Rybakina in the Semi final. 4th Round in Montreal 2025, Quarter finals in Miami 2025, Semi finals in Indian Wells 2025, Quarter finals in Dubai 2025, Semi finals in Doha 2025, Semi finals at the Australian Open 2025, Quarter finals at the US Open 2024.
Paolini reached the 3rd round last year. 2 tie breaks win over Sakkari in the 2nd round. 2 sets win over Krueger in the 3rd round. Easy win over Krejcikova in the 4th round. 3 sets win over Gauff in the Quarter final as huge underdog. 3 tight sets win over Kudermetova in the Semi final. Semi finals in Miami 2025, 4th Round in Indian Wells 2025, 3rd Round at the Australian Open 2025, Quarter finals in Wuhan 2024, 4th Round at the US Open 2024.
12 month, 2025 and tournament stats favour Swiatek. 
</t>
    </r>
    <r>
      <rPr>
        <b/>
        <sz val="12"/>
        <color theme="1"/>
        <rFont val="Calibri"/>
        <family val="2"/>
        <scheme val="minor"/>
      </rPr>
      <t xml:space="preserve">Lay Swiatek around 1.15 and remove liability at 1.30. Back Swiatek around 1.70 to 1.80 and remove liability at 1.35. </t>
    </r>
  </si>
  <si>
    <t>Next week's Tournaments: US Open</t>
  </si>
  <si>
    <r>
      <t xml:space="preserve">1st meeting. 12 month hard win %'s are even. Maneiro leads in 2025.
Maneiro reached the 4th round in Cincinnati. Quarter finals in Montreal 2025, Quarter finals in Guangzhou 2024, 3rd Round at the </t>
    </r>
    <r>
      <rPr>
        <sz val="12"/>
        <color rgb="FFFF0000"/>
        <rFont val="Calibri"/>
        <family val="2"/>
        <scheme val="minor"/>
      </rPr>
      <t>US Open</t>
    </r>
    <r>
      <rPr>
        <sz val="12"/>
        <color theme="1"/>
        <rFont val="Calibri"/>
        <family val="2"/>
        <scheme val="minor"/>
      </rPr>
      <t xml:space="preserve"> 2024.
Rakhimova reached the Quarter finals in Jiujiang 2024.
12 month WTA stats favour Rakhimova on serve. 2025 stats favour Maneiro. 
</t>
    </r>
    <r>
      <rPr>
        <b/>
        <sz val="12"/>
        <color theme="1"/>
        <rFont val="Calibri"/>
        <family val="2"/>
        <scheme val="minor"/>
      </rPr>
      <t>Back Maneiro around 2.00 to 2.20 and remove liability at 1.60.</t>
    </r>
  </si>
  <si>
    <r>
      <t xml:space="preserve">1st meeting. Hard win %'s favour Mertens.
Blinkova reached the 3rd Round in Miami 2025, Quarter finals in Austin 2025. 2nd round of the Aus Open. 2nd rounds in Hobart, Brisbane and Merida. CH final and semi in Oct. 
Mertens reached the 3rd round in Cincinnati. 3rd rounds in Maimi and Indian Wells.2nd round of the Aus Open.  3rd Round in Doha 2025, Final in Hobart 2025, 4th Round at the US Open 2024, 3rd Round in Toronto 2024.
12 month and 2025 stats are stronger for Mertens.
</t>
    </r>
    <r>
      <rPr>
        <b/>
        <sz val="12"/>
        <color theme="1"/>
        <rFont val="Calibri"/>
        <family val="2"/>
        <scheme val="minor"/>
      </rPr>
      <t>Back Mertens around 1.75 to 1.90 and remove liability at 1.40.</t>
    </r>
  </si>
  <si>
    <r>
      <t xml:space="preserve">1st meeting. 12 month hard win %'s are even. Bouzkova leads in 2025. 
Bouzkova reached the 3rd Round in Montreal 2025, Quarter finals in Brisbane 2025, Semi finals in Jiujiang 2024, Quarter finals in Guadalajara 2024.
Sonmez reached the Quarter finals in Merida 2025, Title in Merida 2024, Quarter finals in Monastir 2024.
12 month WTA stats are a little better for Sonmez overall. 2025 stats are stronger for Bouzkova. 
</t>
    </r>
    <r>
      <rPr>
        <b/>
        <sz val="12"/>
        <color theme="1"/>
        <rFont val="Calibri"/>
        <family val="2"/>
        <scheme val="minor"/>
      </rPr>
      <t>Back Bouzkova around 1.70 to 1.85 and remove liability at 1.35.</t>
    </r>
  </si>
  <si>
    <r>
      <t xml:space="preserve">Vekic 6-4. Most recent Apr 2024, clay, Sakkari in 2. Vekic won on grass in June 2023, 2 sets. Sakkari won indoors in Feb 2023, 2 sets. Vekic won on hard in 2022, 2020 and 2018 (2, 3 and 2 sets). Sakkari won on hard in 2018, 2 sets. Hard win %'s are fairly even. 
Sakkari reached the 2nd round in Cincinnati. 2nd round in Montreal. Quarter finals in Washington 2025. 
Vekic reached the 4th Round in Indian Wells 2025, 4th Round at the Australian Open 2025, 4th Round at the </t>
    </r>
    <r>
      <rPr>
        <sz val="12"/>
        <color rgb="FFFF0000"/>
        <rFont val="Calibri"/>
        <family val="2"/>
        <scheme val="minor"/>
      </rPr>
      <t>US Open</t>
    </r>
    <r>
      <rPr>
        <sz val="12"/>
        <color theme="1"/>
        <rFont val="Calibri"/>
        <family val="2"/>
        <scheme val="minor"/>
      </rPr>
      <t xml:space="preserve"> 2024. 
12 month WTA stats favour Vekic overall. 2025 stats are stronger for Sakkari. 
</t>
    </r>
    <r>
      <rPr>
        <b/>
        <sz val="12"/>
        <rFont val="Calibri"/>
        <family val="2"/>
        <scheme val="minor"/>
      </rPr>
      <t>Back Sakkari around 2.10 to 2.30 and remove liability at 1.65.</t>
    </r>
  </si>
  <si>
    <r>
      <t xml:space="preserve">Cristian 1-0 (March 2025, hard, 3 sets). 12 month hard win %'s favour Fernandez. They are even in 2025. 
Cristian reached the 3rd Round in Montreal 2025, 3rd Round in Indian Wells 2025, 3rd Round at the Australian Open 2025, 3rd Round in Beijing 2024
Fernandez won the Title in Washington 2025, 3rd Round in Doha 2025, Quarter finals in Abu Dhabi 2025, 3rd Round at the Australian Open 2025, Semi finals in Hong Kong 2024, Quarter finals in Tokyo 2024, 3rd Round in Wuhan 2024. 
12 month and 2025 stats favour Fernandez. She won this title in 2022 and 2021.
</t>
    </r>
    <r>
      <rPr>
        <b/>
        <sz val="12"/>
        <color theme="1"/>
        <rFont val="Calibri"/>
        <family val="2"/>
        <scheme val="minor"/>
      </rPr>
      <t>Back Fernandez around 1.95 to 2.20 and remove liability at 1.60.</t>
    </r>
  </si>
  <si>
    <r>
      <t xml:space="preserve">Maria 3-2. Most recent Feb 2025, hard, Maria in 3. She won on clay in Apr 2024, 2 sets. Bondar won on clay in March 2024, 3 sets. Maria won on hard in 2022, 2 sets. Hard win %'s are a little better for Maria.
Bondar reached the 2nd round of the </t>
    </r>
    <r>
      <rPr>
        <sz val="12"/>
        <color rgb="FFFF0000"/>
        <rFont val="Calibri"/>
        <family val="2"/>
        <scheme val="minor"/>
      </rPr>
      <t>US Open</t>
    </r>
    <r>
      <rPr>
        <sz val="12"/>
        <color theme="1"/>
        <rFont val="Calibri"/>
        <family val="2"/>
        <scheme val="minor"/>
      </rPr>
      <t xml:space="preserve">. 
Maria lost in the 1st round last season. 2nd round in Cincinnati. CH q final in March. 2nd rounds in Austin and the Aus Open. CH final in Sep. 2nd round of the </t>
    </r>
    <r>
      <rPr>
        <sz val="12"/>
        <color rgb="FFFF0000"/>
        <rFont val="Calibri"/>
        <family val="2"/>
        <scheme val="minor"/>
      </rPr>
      <t>US Open</t>
    </r>
    <r>
      <rPr>
        <sz val="12"/>
        <color theme="1"/>
        <rFont val="Calibri"/>
        <family val="2"/>
        <scheme val="minor"/>
      </rPr>
      <t xml:space="preserve">. 
12 month and 2025 WTA stats favour Bondar. Good chance of 3 sets. </t>
    </r>
    <r>
      <rPr>
        <sz val="12"/>
        <color theme="1"/>
        <rFont val="Calibri"/>
        <family val="2"/>
        <scheme val="minor"/>
      </rPr>
      <t xml:space="preserve">
</t>
    </r>
    <r>
      <rPr>
        <b/>
        <sz val="12"/>
        <color theme="1"/>
        <rFont val="Calibri"/>
        <family val="2"/>
        <scheme val="minor"/>
      </rPr>
      <t xml:space="preserve">Lay Maria around 1.55 and remove liability at 1.90. </t>
    </r>
  </si>
  <si>
    <r>
      <t xml:space="preserve">1st meeting. Hard win %'s are better for Cirstea. 
Cirstea has come through the qual rounds. 4th round in Cincinnati. Quarter finals in Austin 2025, Quarter finals in Dubai 2025.
Uchijima lost in the 1st round last season. 2nd rounds in Miami, Indian Wells and Doha. 2nd round of the Aus Open. 2nd round of the </t>
    </r>
    <r>
      <rPr>
        <sz val="12"/>
        <color rgb="FFFF0000"/>
        <rFont val="Calibri"/>
        <family val="2"/>
        <scheme val="minor"/>
      </rPr>
      <t>US Open</t>
    </r>
    <r>
      <rPr>
        <sz val="12"/>
        <color theme="1"/>
        <rFont val="Calibri"/>
        <family val="2"/>
        <scheme val="minor"/>
      </rPr>
      <t xml:space="preserve">. </t>
    </r>
    <r>
      <rPr>
        <sz val="12"/>
        <color theme="1"/>
        <rFont val="Calibri"/>
        <family val="2"/>
        <scheme val="minor"/>
      </rPr>
      <t xml:space="preserve">
12 month and 2025 stats favour Cirstea. 
</t>
    </r>
    <r>
      <rPr>
        <b/>
        <sz val="12"/>
        <color theme="1"/>
        <rFont val="Calibri"/>
        <family val="2"/>
        <scheme val="minor"/>
      </rPr>
      <t xml:space="preserve">Back Cirstea around 1.95 to 2.20 and remove liability at 1.60. </t>
    </r>
  </si>
  <si>
    <r>
      <t xml:space="preserve">Baptiste 1-0 (Apr 2022, clay, 2 sets). Hard win %'s are better for Ruse. 
Ruse reached the 3rd Round in Miami 2025, 2nd round of the Aus Open, 3rd Round at the </t>
    </r>
    <r>
      <rPr>
        <sz val="12"/>
        <color rgb="FFFF0000"/>
        <rFont val="Calibri"/>
        <family val="2"/>
        <scheme val="minor"/>
      </rPr>
      <t>US Open</t>
    </r>
    <r>
      <rPr>
        <sz val="12"/>
        <color theme="1"/>
        <rFont val="Calibri"/>
        <family val="2"/>
        <scheme val="minor"/>
      </rPr>
      <t xml:space="preserve"> 2024. </t>
    </r>
    <r>
      <rPr>
        <sz val="12"/>
        <color theme="1"/>
        <rFont val="Calibri"/>
        <family val="2"/>
        <scheme val="minor"/>
      </rPr>
      <t xml:space="preserve">
Baptiste reached the 3rd Round in Miami 2025, Quarter finals in Auckland 2025, 3rd Round in Wuhan 2024.
12 month and 2025 stats favour Baptiste on serve. 
</t>
    </r>
    <r>
      <rPr>
        <b/>
        <sz val="12"/>
        <color theme="1"/>
        <rFont val="Calibri"/>
        <family val="2"/>
        <scheme val="minor"/>
      </rPr>
      <t xml:space="preserve">Lay Ruse around 1.60 and remove liability at 2.10. </t>
    </r>
  </si>
  <si>
    <r>
      <t xml:space="preserve">1st meeting. Hard win %'s are better for Teichmann.
Teichmann won a CH title in Feb. Quarter finals in Merida 2024. 
Boisson is inexperienced on hard. She won 11 of 21 matches. All of them were in ITF's. 
</t>
    </r>
    <r>
      <rPr>
        <b/>
        <sz val="12"/>
        <color theme="1"/>
        <rFont val="Calibri"/>
        <family val="2"/>
        <scheme val="minor"/>
      </rPr>
      <t xml:space="preserve">Lay Boisson around 1.45 and remove liability at 1.95. </t>
    </r>
  </si>
  <si>
    <r>
      <t xml:space="preserve">Samsonova 1-0 (Apr 2025, clay, 2 sets). Hard win %'s favour Dolehide. 
Samsonova reached the Quarter finals in Indian Wells 2025, Semi finals in Adelaide 2025, 4th Round at the US Open 2024. 
Dolehide reached the 2nd round in Washington as qualifier. 3rd Round in Indian Wells 2025, Quarter finals in Austin 2025, Final in Guangzhou 2024.
12 month and 2025 stats are stronger for Dolehide. She has the better ROI. Recent performances on all surfaces favour Samsonova.
</t>
    </r>
    <r>
      <rPr>
        <b/>
        <sz val="12"/>
        <color theme="1"/>
        <rFont val="Calibri"/>
        <family val="2"/>
        <scheme val="minor"/>
      </rPr>
      <t>Lay Samsonova around 1.25 and remove liability at 1.50. Lay set 1 winner.</t>
    </r>
  </si>
  <si>
    <r>
      <t xml:space="preserve">1st meeting. Hard win %'s are better for Gibson. 
Gibson has come through the qual rounds. 2nd round of the Aus Open. Most of her matches were in ITF's. She has had a lot of ITF success in the last year.
Minnen reached the 2nd round as lucky loser last season. Semi finals in Austin 2025, 3rd Round in Beijing 2024. 2nd round of the US Open. 
12 month and 2025 WTA stats favour Minnen on serve. She also leads on return in the last 12 months. Gibson should be competitive.
</t>
    </r>
    <r>
      <rPr>
        <b/>
        <sz val="12"/>
        <color theme="1"/>
        <rFont val="Calibri"/>
        <family val="2"/>
        <scheme val="minor"/>
      </rPr>
      <t xml:space="preserve">Back Minnen around 2.20 to 2.30 and remove liability at 1.70. </t>
    </r>
  </si>
  <si>
    <r>
      <t xml:space="preserve">1st meeting. Hard win %'s are better for Zhu.
Zhu reached the 4th Round in Montreal 2025. 
Jacquemot has come through the qual rounds. 2nd round in Merida. 
12 month and 2025 stats favour Zhu overall. She has the better ROI on hard. 
</t>
    </r>
    <r>
      <rPr>
        <b/>
        <sz val="12"/>
        <color theme="1"/>
        <rFont val="Calibri"/>
        <family val="2"/>
        <scheme val="minor"/>
      </rPr>
      <t>Back Zhu around 2.20 to 2.30 and remove liability at 1.70.</t>
    </r>
  </si>
  <si>
    <r>
      <t xml:space="preserve">1st meeting. Hard win %'s favour Golubic. 
Bronzetti lost in the 1st round last year. 4th round in Cincinnati. 3rd Round in Indian Wells 2025, Semi finals in Guangzhou 2024, Semi finals in Monastir 2024.
Golubic lost in the 1st round as qualifier. CH final in Aug. Title in Jiujiang 2024.
12 month and 2025 stats are stronger for Golubic overall. Bronzetti has the better ROI. Recent performances favour Bronzetti. Chance of 3 sets. 
</t>
    </r>
    <r>
      <rPr>
        <b/>
        <sz val="12"/>
        <color theme="1"/>
        <rFont val="Calibri"/>
        <family val="2"/>
        <scheme val="minor"/>
      </rPr>
      <t>Back Bronzetti around 2.20 to 2.30 and remove liability at 1.70.</t>
    </r>
  </si>
  <si>
    <r>
      <t xml:space="preserve">1st meeting. Hard win %'s are a little better for Lamens. 
Lamens reached the 3rd Round in Montreal 2025, 3rd Round in Brisbane 2025, Quarter finals in Hong Kong 2024, Title in Osaka 2024.
Wang reached the 2nd round last season. 2nd round in Cinci. Semi final in Prague. 3rd Round in Indian Wells 2025, Semi finals in Wuhan 2024. 
12 month and 2025 stats favour Wang on serve.
</t>
    </r>
    <r>
      <rPr>
        <b/>
        <sz val="12"/>
        <color theme="1"/>
        <rFont val="Calibri"/>
        <family val="2"/>
        <scheme val="minor"/>
      </rPr>
      <t>Back Wang around 1.95 to 2.20 and remove liability at 1.60.</t>
    </r>
  </si>
  <si>
    <r>
      <t xml:space="preserve">Stearns 2-0. Most recent Aug 2025, hard, 2 sets. She won on hard in march 2024, 2 sets. 12 month hard win %'s are even, Wang leads in 2025.
Stearns reached the Quarter final last year. 3rd Round in Dubai 2025, 3rd Round in Beijing 2024, 3rd Round at the </t>
    </r>
    <r>
      <rPr>
        <sz val="12"/>
        <color rgb="FFFF0000"/>
        <rFont val="Calibri"/>
        <family val="2"/>
        <scheme val="minor"/>
      </rPr>
      <t>US Open</t>
    </r>
    <r>
      <rPr>
        <sz val="12"/>
        <color theme="1"/>
        <rFont val="Calibri"/>
        <family val="2"/>
        <scheme val="minor"/>
      </rPr>
      <t xml:space="preserve"> 2024.
Wang lost in the 1st round last season. She has come through the qual rounds. 2nd round at the Aus Open. 4th Round at the </t>
    </r>
    <r>
      <rPr>
        <sz val="12"/>
        <color rgb="FFFF0000"/>
        <rFont val="Calibri"/>
        <family val="2"/>
        <scheme val="minor"/>
      </rPr>
      <t>US Open</t>
    </r>
    <r>
      <rPr>
        <sz val="12"/>
        <color theme="1"/>
        <rFont val="Calibri"/>
        <family val="2"/>
        <scheme val="minor"/>
      </rPr>
      <t xml:space="preserve"> 2024.
12 month stats favour Stearns overall. 2025 stats favour Wang overall. Fair chance of 3 sets. 
</t>
    </r>
    <r>
      <rPr>
        <b/>
        <sz val="12"/>
        <color theme="1"/>
        <rFont val="Calibri"/>
        <family val="2"/>
        <scheme val="minor"/>
      </rPr>
      <t>Back Stearns around 2.00 to 2.20 and remove liability at 1.60.</t>
    </r>
  </si>
  <si>
    <r>
      <t xml:space="preserve">Boulter 2-0. Most recent Nov 2024, hard, 3 sets. She won on hard in Jan 2024, 2 sets. Hard win %'s favour Boulter in the last 12 months and Yuan in 2025.
Boulter reached the 2nd round of the Aus Open. Final in Hong Kong 2024, Semi finals in Tokyo 2024. 2nd round of the US Open. 
Yuan reached the 3rd round in Cincinnati as lucky loser. 3rd Round in Brisbane 2025, Semi finals in Hong Kong 2024, Quarter finals in Monterrey 2024.
Boulter's form has dipped this season. 2025 stats favour Yuan.
</t>
    </r>
    <r>
      <rPr>
        <b/>
        <sz val="12"/>
        <color theme="1"/>
        <rFont val="Calibri"/>
        <family val="2"/>
        <scheme val="minor"/>
      </rPr>
      <t>Lay Boulter around 1.55 and remove liability at 2.00. Chance of 3 sets.</t>
    </r>
  </si>
  <si>
    <r>
      <t xml:space="preserve">1st meeting. Hard win %'s are better for Basavareddy.
Collignon plays few hard court tournaments. 
Basavareddy has come through the qual rounds. 2nd round in Cincinnati. 2nd round in Los Cabos. Semi finals in Auckland 2025. CH titles in Nov and Oct. 
2025 stats favour Basavareddy.
</t>
    </r>
    <r>
      <rPr>
        <b/>
        <sz val="12"/>
        <color theme="1"/>
        <rFont val="Calibri"/>
        <family val="2"/>
        <scheme val="minor"/>
      </rPr>
      <t>Back Basavareddy around 1.80 to 1.95 and remove liability at 1.45.</t>
    </r>
  </si>
  <si>
    <r>
      <t xml:space="preserve">1st meeting. Hard win %'s are better for Blanch.
Coric reached the 3rd round last year. 
Blanch has come through the qual rounds. Almost all his matches were in ITF's in the last year. 2 ITF finals and 2 finals in the last 12 months.
Hard to assess Coric's level. 
</t>
    </r>
    <r>
      <rPr>
        <b/>
        <sz val="12"/>
        <color theme="1"/>
        <rFont val="Calibri"/>
        <family val="2"/>
        <scheme val="minor"/>
      </rPr>
      <t xml:space="preserve">Lay Coric around 1.40 and remove liability at 1.80. </t>
    </r>
  </si>
  <si>
    <r>
      <t xml:space="preserve">1st meeting. Hard win %'s are better for Fucsovics. 
Gaston lost in the 2nd round last year. 2nd rounds in Toronto and Miami. 2nd rounds in Indian Wells and the Aus Open. 
Fucsovics reached the 2nd round last season. CH title in Feb. 
12 month and 2025 ATP stats favour Fucsovics. CH stats also favour him.
</t>
    </r>
    <r>
      <rPr>
        <b/>
        <sz val="12"/>
        <color theme="1"/>
        <rFont val="Calibri"/>
        <family val="2"/>
        <scheme val="minor"/>
      </rPr>
      <t xml:space="preserve">Back Fucsovics around 1.90 to 2.10 and remove liability at 1.55. </t>
    </r>
  </si>
  <si>
    <r>
      <t xml:space="preserve">Safiullin 1-0 (July 2017, clay, 2 sets). Hard win %'s are better for O'Connell. 
Safiullin reached the 3rd round last year. 2nd round in Cincinnati. 3rd Round in Miami 2025, 4th Round in Shanghai 2024.
O'Connell reached the 3rd Round in Toronto 2025, 3rd Round at the </t>
    </r>
    <r>
      <rPr>
        <sz val="12"/>
        <color rgb="FFFF0000"/>
        <rFont val="Calibri"/>
        <family val="2"/>
        <scheme val="minor"/>
      </rPr>
      <t>US Open</t>
    </r>
    <r>
      <rPr>
        <sz val="12"/>
        <color theme="1"/>
        <rFont val="Calibri"/>
        <family val="2"/>
        <scheme val="minor"/>
      </rPr>
      <t xml:space="preserve"> 2024. 4 ATP 2nd rounds in 2025.
2025 stats are fairly even. Safiullin has better recent performances. 
Back Safiullin around 2.00 to 2.20 and remove liability at 1.65. </t>
    </r>
  </si>
  <si>
    <r>
      <t xml:space="preserve">Korda 1-0 (Jan 2024, hard, 5 sets). Hard win %'s are even. 
Kopriva beat Ofner in 3 sets as underdog in the 1st round. He reached a CH semi final in Feb. CH final in Jan. CH q final in Jan. 
Korda reached the Quarter finals in Miami 2025, 2nd round of the Aus Open. Final in Adelaide 2025, Semi finals in Montreal 2024. 2nd round of the </t>
    </r>
    <r>
      <rPr>
        <sz val="12"/>
        <color rgb="FFFF0000"/>
        <rFont val="Calibri"/>
        <family val="2"/>
        <scheme val="minor"/>
      </rPr>
      <t>US Open</t>
    </r>
    <r>
      <rPr>
        <sz val="12"/>
        <color theme="1"/>
        <rFont val="Calibri"/>
        <family val="2"/>
        <scheme val="minor"/>
      </rPr>
      <t xml:space="preserve">. 
2025 stats are stronger for Korda. 
</t>
    </r>
    <r>
      <rPr>
        <b/>
        <sz val="12"/>
        <color theme="1"/>
        <rFont val="Calibri"/>
        <family val="2"/>
        <scheme val="minor"/>
      </rPr>
      <t xml:space="preserve">Back Korda around 1.90 to 2.10 and remove liability at 1.55. </t>
    </r>
  </si>
  <si>
    <r>
      <t xml:space="preserve">1st meeting. Hard win %'s are better for Misolic. 
Kovacevic reached the 2nd round in Washington. Final in Los Cabos 2025. 
Misolic reached a CH final in Feb. 
</t>
    </r>
    <r>
      <rPr>
        <b/>
        <sz val="12"/>
        <color theme="1"/>
        <rFont val="Calibri"/>
        <family val="2"/>
        <scheme val="minor"/>
      </rPr>
      <t>Back Kovacevic around 2.00 to 2.20 and remove liability at 1.60.</t>
    </r>
  </si>
  <si>
    <r>
      <t>1st meeting. Hard win %'s are better for Suresh. 
Navone lost in the 2nd round last year. 2nd rounds in Indian Wells and Auckland. 2nd rounds in Tokyo and the</t>
    </r>
    <r>
      <rPr>
        <sz val="12"/>
        <color rgb="FFFF0000"/>
        <rFont val="Calibri"/>
        <family val="2"/>
        <scheme val="minor"/>
      </rPr>
      <t xml:space="preserve"> US Open</t>
    </r>
    <r>
      <rPr>
        <sz val="12"/>
        <color theme="1"/>
        <rFont val="Calibri"/>
        <family val="2"/>
        <scheme val="minor"/>
      </rPr>
      <t xml:space="preserve">. 
Suresh lost in the qual rounds last season. This time, he has come through the qual rounds. He beat Tabilo in the last round. CH q final in July. 
</t>
    </r>
    <r>
      <rPr>
        <b/>
        <sz val="12"/>
        <color theme="1"/>
        <rFont val="Calibri"/>
        <family val="2"/>
        <scheme val="minor"/>
      </rPr>
      <t>Lay Navone around 1.25 and remove liability at 1.50. Back Navone around 2.00 to 2.20 and remove liability at 1.60.</t>
    </r>
  </si>
  <si>
    <r>
      <t xml:space="preserve">1st meeting. Hard win %'s are a little better for Comesana. 
Comesana lost in the 1st round last year. 4th round in Cincinnati. CH title in Nov. 3rd Round at the </t>
    </r>
    <r>
      <rPr>
        <sz val="12"/>
        <color rgb="FFFF0000"/>
        <rFont val="Calibri"/>
        <family val="2"/>
        <scheme val="minor"/>
      </rPr>
      <t>US Open</t>
    </r>
    <r>
      <rPr>
        <sz val="12"/>
        <color theme="1"/>
        <rFont val="Calibri"/>
        <family val="2"/>
        <scheme val="minor"/>
      </rPr>
      <t xml:space="preserve"> 2024.
Bellucci won a CH title last week. 2nd round of the </t>
    </r>
    <r>
      <rPr>
        <sz val="12"/>
        <color rgb="FFFF0000"/>
        <rFont val="Calibri"/>
        <family val="2"/>
        <scheme val="minor"/>
      </rPr>
      <t>US Open</t>
    </r>
    <r>
      <rPr>
        <sz val="12"/>
        <color theme="1"/>
        <rFont val="Calibri"/>
        <family val="2"/>
        <scheme val="minor"/>
      </rPr>
      <t xml:space="preserve">. 
12 month ATP stats are close but favour Comesana. 2025 stats favour him.
</t>
    </r>
    <r>
      <rPr>
        <b/>
        <sz val="12"/>
        <color theme="1"/>
        <rFont val="Calibri"/>
        <family val="2"/>
        <scheme val="minor"/>
      </rPr>
      <t>Lay Bellucci around 1.65 and remove liability at 2.10. Chance of 3 sets.</t>
    </r>
  </si>
  <si>
    <r>
      <t xml:space="preserve">1st meeting. Hard win %'s are better for Dostanic. 
Dostanic won ITF titles in March and Nov. 
Vukic reached the 3rd round last season. He has come through the qual rounds. 3rd Round in Toronto 2025, 3rd Round at the Australian Open 2025, 3rd Round in Shanghai 2024.
</t>
    </r>
    <r>
      <rPr>
        <b/>
        <sz val="12"/>
        <color theme="1"/>
        <rFont val="Calibri"/>
        <family val="2"/>
        <scheme val="minor"/>
      </rPr>
      <t>Back Vukic around 1.80 to 1.95 and remove liability at 1.40.</t>
    </r>
  </si>
  <si>
    <r>
      <t xml:space="preserve">Borges 1-0 (March 2022, clay, 3 sets). Hard win %'s are better for Majchrzak. 
Borges lost in the 2nd round last year. 3rd Round at the Australian Open 2025, Semi finals in Auckland 2025, 4th Round at the US Open 2024.
Majchrzak had a 2 sets win over Jarry in the 1st round. He won a CH title this month. CH semi in March. CH title in Oct. CH semi in Sep. 
12 month and 2025 ATP stats are stronger for Majchrzak. 
</t>
    </r>
    <r>
      <rPr>
        <b/>
        <sz val="12"/>
        <color theme="1"/>
        <rFont val="Calibri"/>
        <family val="2"/>
        <scheme val="minor"/>
      </rPr>
      <t xml:space="preserve">Lay Borges around 1.55 and remove liability at 2.00.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</si>
</sst>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
      <b/>
      <sz val="12"/>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54">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0" fontId="10" fillId="5"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0"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0" fillId="0" borderId="0" xfId="0" applyFont="1" applyAlignment="1">
      <alignment horizontal="center" wrapText="1"/>
    </xf>
    <xf numFmtId="0" fontId="3"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9"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2" borderId="0" xfId="0" applyFont="1" applyFill="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A91511B4-31CD-4CE0-88DE-38771EA853F5}"/>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6" customWidth="1"/>
    <col min="16" max="16384" width="8.88671875" style="1"/>
  </cols>
  <sheetData>
    <row r="2" spans="1:15" x14ac:dyDescent="0.3">
      <c r="K2" s="6" t="s">
        <v>44</v>
      </c>
    </row>
    <row r="3" spans="1:15" x14ac:dyDescent="0.3">
      <c r="E3" s="3"/>
    </row>
    <row r="4" spans="1:15" x14ac:dyDescent="0.3">
      <c r="E4" s="3"/>
      <c r="K4" s="53" t="s">
        <v>142</v>
      </c>
    </row>
    <row r="5" spans="1:15" x14ac:dyDescent="0.3">
      <c r="A5" s="33" t="s">
        <v>52</v>
      </c>
      <c r="E5" s="8"/>
      <c r="F5" s="8"/>
      <c r="G5" s="8"/>
      <c r="H5" s="8"/>
      <c r="I5" s="9"/>
    </row>
    <row r="6" spans="1:15" x14ac:dyDescent="0.3">
      <c r="D6" s="14" t="s">
        <v>21</v>
      </c>
      <c r="E6" s="14" t="s">
        <v>22</v>
      </c>
      <c r="F6" s="14" t="s">
        <v>23</v>
      </c>
      <c r="G6" s="14" t="s">
        <v>24</v>
      </c>
      <c r="H6" s="15" t="s">
        <v>25</v>
      </c>
      <c r="I6" s="16" t="s">
        <v>26</v>
      </c>
      <c r="J6" s="16" t="s">
        <v>27</v>
      </c>
      <c r="K6" s="17" t="s">
        <v>28</v>
      </c>
      <c r="L6" s="24" t="s">
        <v>49</v>
      </c>
      <c r="M6" s="25"/>
      <c r="N6" s="30" t="s">
        <v>50</v>
      </c>
    </row>
    <row r="7" spans="1:15" x14ac:dyDescent="0.3">
      <c r="A7" s="34">
        <v>1</v>
      </c>
      <c r="B7" s="46" t="s">
        <v>53</v>
      </c>
      <c r="C7" s="34" t="s">
        <v>54</v>
      </c>
      <c r="D7" s="35">
        <v>0.40910000000000002</v>
      </c>
      <c r="E7" s="36"/>
      <c r="F7" s="34">
        <v>1</v>
      </c>
      <c r="G7" s="34">
        <v>1</v>
      </c>
      <c r="H7" s="34">
        <v>1.5880000591278076</v>
      </c>
      <c r="I7" s="23">
        <v>1.59</v>
      </c>
      <c r="J7" s="23">
        <v>1.75</v>
      </c>
      <c r="K7" s="42">
        <v>0.83333333333333337</v>
      </c>
      <c r="L7" s="21"/>
      <c r="M7" s="51" t="s">
        <v>139</v>
      </c>
      <c r="N7" s="31" t="str" cm="1">
        <f t="array" aca="1" ref="N7" ca="1">IF(INDIRECT("M" &amp; ROW())="x", INDIRECT("B" &amp; ROW()) &amp; IF(INDIRECT("E" &amp; ROW())="x", " in 2", " in 3"), "")</f>
        <v>Jannik Sinner in 3</v>
      </c>
      <c r="O7" s="21" t="str">
        <f ca="1">IF(N7="x", C7 &amp; IF(F7="x", " in 2", " in 3"), "")</f>
        <v/>
      </c>
    </row>
    <row r="8" spans="1:15" ht="358.8" x14ac:dyDescent="0.3">
      <c r="A8" s="37"/>
      <c r="B8" s="45" t="s">
        <v>55</v>
      </c>
      <c r="C8" s="37" t="s">
        <v>56</v>
      </c>
      <c r="D8" s="38">
        <v>0.59089999999999998</v>
      </c>
      <c r="E8" s="39" t="s">
        <v>139</v>
      </c>
      <c r="F8" s="37">
        <v>2</v>
      </c>
      <c r="G8" s="37">
        <v>3</v>
      </c>
      <c r="H8" s="37">
        <v>2.5</v>
      </c>
      <c r="I8" s="23"/>
      <c r="J8" s="23"/>
      <c r="K8" s="52" t="s">
        <v>140</v>
      </c>
      <c r="L8" s="21">
        <v>7</v>
      </c>
      <c r="M8" s="27"/>
      <c r="N8" s="31" t="str" cm="1">
        <f t="array" aca="1" ref="N8" ca="1">IF(INDIRECT("M" &amp; ROW())="x", INDIRECT("B" &amp; ROW()) &amp; IF(INDIRECT("E" &amp; ROW())="x", " in 2", " in 3"), "")</f>
        <v/>
      </c>
      <c r="O8" s="21" t="str">
        <f ca="1">IF(N8="x", C8 &amp; IF(F8="x", " in 2", " in 3"), "")</f>
        <v/>
      </c>
    </row>
    <row r="9" spans="1:15" x14ac:dyDescent="0.3">
      <c r="A9" s="21"/>
      <c r="B9" s="27"/>
      <c r="C9" s="21"/>
      <c r="D9" s="21"/>
      <c r="E9" s="28"/>
      <c r="F9" s="21"/>
      <c r="G9" s="21"/>
      <c r="H9" s="21"/>
      <c r="I9" s="23"/>
      <c r="J9" s="23"/>
      <c r="K9" s="13"/>
      <c r="L9" s="21"/>
      <c r="M9" s="27"/>
      <c r="N9" s="31" t="str" cm="1">
        <f t="array" aca="1" ref="N9" ca="1">IF(INDIRECT("M" &amp; ROW())="x", INDIRECT("B" &amp; ROW()) &amp; IF(INDIRECT("E" &amp; ROW())="x", " in 2", " in 3"), "")</f>
        <v/>
      </c>
    </row>
    <row r="10" spans="1:15" x14ac:dyDescent="0.3">
      <c r="A10" s="21"/>
      <c r="B10" s="27"/>
      <c r="C10" s="21"/>
      <c r="D10" s="21"/>
      <c r="E10" s="28"/>
      <c r="F10" s="21"/>
      <c r="G10" s="21"/>
      <c r="H10" s="21"/>
      <c r="I10" s="23"/>
      <c r="J10" s="23"/>
      <c r="K10" s="13"/>
      <c r="L10" s="21"/>
      <c r="M10" s="27"/>
      <c r="N10" s="31" t="str" cm="1">
        <f t="array" aca="1" ref="N10" ca="1">IF(INDIRECT("M" &amp; ROW())="x", INDIRECT("B" &amp; ROW()) &amp; IF(INDIRECT("E" &amp; ROW())="x", " in 2", " in 3"), "")</f>
        <v/>
      </c>
    </row>
    <row r="11" spans="1:15" x14ac:dyDescent="0.3">
      <c r="A11" s="40" t="s">
        <v>57</v>
      </c>
      <c r="B11" s="41"/>
      <c r="C11" s="41"/>
      <c r="D11" s="41"/>
      <c r="E11" s="41"/>
      <c r="F11" s="41"/>
      <c r="G11" s="41"/>
      <c r="H11" s="41"/>
      <c r="I11" s="23"/>
      <c r="J11" s="23"/>
      <c r="K11" s="13"/>
      <c r="L11" s="21"/>
      <c r="M11" s="21"/>
      <c r="N11" s="31" t="str" cm="1">
        <f t="array" aca="1" ref="N11" ca="1">IF(INDIRECT("M" &amp; ROW())="x", INDIRECT("B" &amp; ROW()) &amp; IF(INDIRECT("E" &amp; ROW())="x", " in 2", " in 3"), "")</f>
        <v/>
      </c>
    </row>
    <row r="12" spans="1:15" x14ac:dyDescent="0.3">
      <c r="A12" s="21"/>
      <c r="B12" s="21"/>
      <c r="C12" s="21"/>
      <c r="D12" s="14" t="s">
        <v>21</v>
      </c>
      <c r="E12" s="14" t="s">
        <v>22</v>
      </c>
      <c r="F12" s="14" t="s">
        <v>23</v>
      </c>
      <c r="G12" s="14" t="s">
        <v>24</v>
      </c>
      <c r="H12" s="15" t="s">
        <v>25</v>
      </c>
      <c r="I12" s="16" t="s">
        <v>26</v>
      </c>
      <c r="J12" s="16" t="s">
        <v>27</v>
      </c>
      <c r="K12" s="17" t="s">
        <v>28</v>
      </c>
      <c r="L12" s="24" t="s">
        <v>49</v>
      </c>
      <c r="M12" s="25"/>
      <c r="N12" s="30" t="s">
        <v>50</v>
      </c>
    </row>
    <row r="13" spans="1:15" x14ac:dyDescent="0.3">
      <c r="A13" s="34">
        <v>1</v>
      </c>
      <c r="B13" s="44" t="s">
        <v>70</v>
      </c>
      <c r="C13" s="34" t="s">
        <v>71</v>
      </c>
      <c r="D13" s="35">
        <v>0.31630000000000003</v>
      </c>
      <c r="E13" s="36"/>
      <c r="F13" s="34">
        <v>107</v>
      </c>
      <c r="G13" s="34">
        <v>620</v>
      </c>
      <c r="H13" s="34">
        <v>3.75</v>
      </c>
      <c r="I13" s="23"/>
      <c r="J13" s="23"/>
      <c r="K13" s="42">
        <v>0.79166666666666663</v>
      </c>
      <c r="L13" s="21"/>
      <c r="M13" s="21"/>
      <c r="N13" s="31" t="str" cm="1">
        <f t="array" aca="1" ref="N13" ca="1">IF(INDIRECT("M" &amp; ROW())="x", INDIRECT("B" &amp; ROW()) &amp; IF(INDIRECT("E" &amp; ROW())="x", " in 2", " in 3"), "")</f>
        <v/>
      </c>
    </row>
    <row r="14" spans="1:15" ht="156" x14ac:dyDescent="0.3">
      <c r="A14" s="37"/>
      <c r="B14" s="50" t="s">
        <v>72</v>
      </c>
      <c r="C14" s="37" t="s">
        <v>65</v>
      </c>
      <c r="D14" s="38">
        <v>0.68369999999999997</v>
      </c>
      <c r="E14" s="39" t="s">
        <v>139</v>
      </c>
      <c r="F14" s="37">
        <v>109</v>
      </c>
      <c r="G14" s="37">
        <v>52</v>
      </c>
      <c r="H14" s="37">
        <v>1.29</v>
      </c>
      <c r="I14" s="23">
        <v>1.42</v>
      </c>
      <c r="J14" s="23">
        <v>1.45</v>
      </c>
      <c r="K14" s="52" t="s">
        <v>159</v>
      </c>
      <c r="L14" s="21">
        <v>7.5</v>
      </c>
      <c r="M14" s="51" t="s">
        <v>139</v>
      </c>
      <c r="N14" s="31" t="str" cm="1">
        <f t="array" aca="1" ref="N14" ca="1">IF(INDIRECT("M" &amp; ROW())="x", INDIRECT("B" &amp; ROW()) &amp; IF(INDIRECT("E" &amp; ROW())="x", " in 2", " in 3"), "")</f>
        <v>Nishesh Basavareddy in 2</v>
      </c>
    </row>
    <row r="15" spans="1:15" x14ac:dyDescent="0.3">
      <c r="A15" s="34">
        <v>2</v>
      </c>
      <c r="B15" s="46" t="s">
        <v>73</v>
      </c>
      <c r="C15" s="34" t="s">
        <v>74</v>
      </c>
      <c r="D15" s="35">
        <v>0.36620000000000003</v>
      </c>
      <c r="E15" s="36" t="s">
        <v>139</v>
      </c>
      <c r="F15" s="34">
        <v>90</v>
      </c>
      <c r="G15" s="34">
        <v>139</v>
      </c>
      <c r="H15" s="34">
        <v>1.53</v>
      </c>
      <c r="I15" s="23">
        <v>1.62</v>
      </c>
      <c r="J15" s="23">
        <v>2</v>
      </c>
      <c r="K15" s="13"/>
      <c r="L15" s="21"/>
      <c r="M15" s="21"/>
      <c r="N15" s="31" t="str" cm="1">
        <f t="array" aca="1" ref="N15" ca="1">IF(INDIRECT("M" &amp; ROW())="x", INDIRECT("B" &amp; ROW()) &amp; IF(INDIRECT("E" &amp; ROW())="x", " in 2", " in 3"), "")</f>
        <v/>
      </c>
    </row>
    <row r="16" spans="1:15" ht="140.4" x14ac:dyDescent="0.3">
      <c r="A16" s="37"/>
      <c r="B16" s="45" t="s">
        <v>75</v>
      </c>
      <c r="C16" s="37" t="s">
        <v>65</v>
      </c>
      <c r="D16" s="38">
        <v>0.63380000000000003</v>
      </c>
      <c r="E16" s="39"/>
      <c r="F16" s="37">
        <v>404</v>
      </c>
      <c r="G16" s="37">
        <v>405</v>
      </c>
      <c r="H16" s="37">
        <v>2.5</v>
      </c>
      <c r="I16" s="23"/>
      <c r="J16" s="23">
        <v>2</v>
      </c>
      <c r="K16" s="52" t="s">
        <v>160</v>
      </c>
      <c r="L16" s="21">
        <v>5</v>
      </c>
      <c r="M16" s="51" t="s">
        <v>139</v>
      </c>
      <c r="N16" s="31" t="str" cm="1">
        <f t="array" aca="1" ref="N16" ca="1">IF(INDIRECT("M" &amp; ROW())="x", INDIRECT("B" &amp; ROW()) &amp; IF(INDIRECT("E" &amp; ROW())="x", " in 2", " in 3"), "")</f>
        <v>Darwin Blanch in 3</v>
      </c>
    </row>
    <row r="17" spans="1:14" x14ac:dyDescent="0.3">
      <c r="A17" s="34">
        <v>3</v>
      </c>
      <c r="B17" s="44" t="s">
        <v>87</v>
      </c>
      <c r="C17" s="34" t="s">
        <v>88</v>
      </c>
      <c r="D17" s="35">
        <v>0.1138</v>
      </c>
      <c r="E17" s="36"/>
      <c r="F17" s="34">
        <v>123</v>
      </c>
      <c r="G17" s="34">
        <v>266</v>
      </c>
      <c r="H17" s="34">
        <v>2.9100000858306885</v>
      </c>
      <c r="I17" s="23"/>
      <c r="J17" s="23"/>
      <c r="K17" s="13"/>
      <c r="L17" s="21"/>
      <c r="M17" s="21"/>
      <c r="N17" s="31" t="str" cm="1">
        <f t="array" aca="1" ref="N17" ca="1">IF(INDIRECT("M" &amp; ROW())="x", INDIRECT("B" &amp; ROW()) &amp; IF(INDIRECT("E" &amp; ROW())="x", " in 2", " in 3"), "")</f>
        <v/>
      </c>
    </row>
    <row r="18" spans="1:14" ht="140.4" x14ac:dyDescent="0.3">
      <c r="A18" s="37"/>
      <c r="B18" s="50" t="s">
        <v>89</v>
      </c>
      <c r="C18" s="37" t="s">
        <v>90</v>
      </c>
      <c r="D18" s="38">
        <v>0.88619999999999999</v>
      </c>
      <c r="E18" s="39" t="s">
        <v>139</v>
      </c>
      <c r="F18" s="37">
        <v>91</v>
      </c>
      <c r="G18" s="37">
        <v>162</v>
      </c>
      <c r="H18" s="37">
        <v>1.4500000476837158</v>
      </c>
      <c r="I18" s="23">
        <v>1.51</v>
      </c>
      <c r="J18" s="23">
        <v>1.6</v>
      </c>
      <c r="K18" s="52" t="s">
        <v>161</v>
      </c>
      <c r="L18" s="21">
        <v>6.5</v>
      </c>
      <c r="M18" s="51" t="s">
        <v>139</v>
      </c>
      <c r="N18" s="31" t="str" cm="1">
        <f t="array" aca="1" ref="N18" ca="1">IF(INDIRECT("M" &amp; ROW())="x", INDIRECT("B" &amp; ROW()) &amp; IF(INDIRECT("E" &amp; ROW())="x", " in 2", " in 3"), "")</f>
        <v>Marton Fucsovics in 2</v>
      </c>
    </row>
    <row r="19" spans="1:14" x14ac:dyDescent="0.3">
      <c r="A19" s="34">
        <v>4</v>
      </c>
      <c r="B19" s="46" t="s">
        <v>84</v>
      </c>
      <c r="C19" s="34" t="s">
        <v>85</v>
      </c>
      <c r="D19" s="35">
        <v>0.69669999999999999</v>
      </c>
      <c r="E19" s="36"/>
      <c r="F19" s="34">
        <v>80</v>
      </c>
      <c r="G19" s="34">
        <v>50</v>
      </c>
      <c r="H19" s="34">
        <v>1.4179999828338623</v>
      </c>
      <c r="I19" s="23">
        <v>1.6</v>
      </c>
      <c r="J19" s="23">
        <v>1.75</v>
      </c>
      <c r="K19" s="13"/>
      <c r="L19" s="21"/>
      <c r="M19" s="51" t="s">
        <v>139</v>
      </c>
      <c r="N19" s="31" t="str" cm="1">
        <f t="array" aca="1" ref="N19" ca="1">IF(INDIRECT("M" &amp; ROW())="x", INDIRECT("B" &amp; ROW()) &amp; IF(INDIRECT("E" &amp; ROW())="x", " in 2", " in 3"), "")</f>
        <v>Roman Safiullin in 3</v>
      </c>
    </row>
    <row r="20" spans="1:14" ht="156" x14ac:dyDescent="0.3">
      <c r="A20" s="37"/>
      <c r="B20" s="45" t="s">
        <v>86</v>
      </c>
      <c r="C20" s="37" t="s">
        <v>81</v>
      </c>
      <c r="D20" s="38">
        <v>0.30330000000000001</v>
      </c>
      <c r="E20" s="39" t="s">
        <v>139</v>
      </c>
      <c r="F20" s="37">
        <v>77</v>
      </c>
      <c r="G20" s="37">
        <v>40</v>
      </c>
      <c r="H20" s="37">
        <v>3.0399999618530273</v>
      </c>
      <c r="I20" s="23"/>
      <c r="J20" s="23"/>
      <c r="K20" s="52" t="s">
        <v>162</v>
      </c>
      <c r="L20" s="21">
        <v>6</v>
      </c>
      <c r="M20" s="21"/>
      <c r="N20" s="31" t="str" cm="1">
        <f t="array" aca="1" ref="N20" ca="1">IF(INDIRECT("M" &amp; ROW())="x", INDIRECT("B" &amp; ROW()) &amp; IF(INDIRECT("E" &amp; ROW())="x", " in 2", " in 3"), "")</f>
        <v/>
      </c>
    </row>
    <row r="21" spans="1:14" x14ac:dyDescent="0.3">
      <c r="A21" s="34">
        <v>5</v>
      </c>
      <c r="B21" s="44" t="s">
        <v>62</v>
      </c>
      <c r="C21" s="34" t="s">
        <v>63</v>
      </c>
      <c r="D21" s="35">
        <v>0.17499999999999999</v>
      </c>
      <c r="E21" s="36"/>
      <c r="F21" s="34">
        <v>81</v>
      </c>
      <c r="G21" s="34">
        <v>138</v>
      </c>
      <c r="H21" s="34">
        <v>2.63</v>
      </c>
      <c r="I21" s="23"/>
      <c r="J21" s="23"/>
      <c r="K21" s="13"/>
      <c r="L21" s="21"/>
      <c r="M21" s="21"/>
      <c r="N21" s="31" t="str" cm="1">
        <f t="array" aca="1" ref="N21" ca="1">IF(INDIRECT("M" &amp; ROW())="x", INDIRECT("B" &amp; ROW()) &amp; IF(INDIRECT("E" &amp; ROW())="x", " in 2", " in 3"), "")</f>
        <v/>
      </c>
    </row>
    <row r="22" spans="1:14" ht="171.6" x14ac:dyDescent="0.3">
      <c r="A22" s="37"/>
      <c r="B22" s="50" t="s">
        <v>64</v>
      </c>
      <c r="C22" s="37" t="s">
        <v>65</v>
      </c>
      <c r="D22" s="38">
        <v>0.82499999999999996</v>
      </c>
      <c r="E22" s="39" t="s">
        <v>139</v>
      </c>
      <c r="F22" s="37">
        <v>45</v>
      </c>
      <c r="G22" s="37">
        <v>16</v>
      </c>
      <c r="H22" s="37">
        <v>1.5</v>
      </c>
      <c r="I22" s="23">
        <v>1.43</v>
      </c>
      <c r="J22" s="23">
        <v>1.55</v>
      </c>
      <c r="K22" s="52" t="s">
        <v>163</v>
      </c>
      <c r="L22" s="21">
        <v>7</v>
      </c>
      <c r="M22" s="51" t="s">
        <v>139</v>
      </c>
      <c r="N22" s="31" t="str" cm="1">
        <f t="array" aca="1" ref="N22" ca="1">IF(INDIRECT("M" &amp; ROW())="x", INDIRECT("B" &amp; ROW()) &amp; IF(INDIRECT("E" &amp; ROW())="x", " in 2", " in 3"), "")</f>
        <v>Sebastian Korda in 2</v>
      </c>
    </row>
    <row r="23" spans="1:14" x14ac:dyDescent="0.3">
      <c r="A23" s="34">
        <v>6</v>
      </c>
      <c r="B23" s="46" t="s">
        <v>76</v>
      </c>
      <c r="C23" s="34" t="s">
        <v>65</v>
      </c>
      <c r="D23" s="35">
        <v>0.46129999999999999</v>
      </c>
      <c r="E23" s="36" t="s">
        <v>139</v>
      </c>
      <c r="F23" s="34">
        <v>67</v>
      </c>
      <c r="G23" s="34">
        <v>80</v>
      </c>
      <c r="H23" s="34">
        <v>1.7519999742507935</v>
      </c>
      <c r="I23" s="23">
        <v>1.62</v>
      </c>
      <c r="J23" s="23">
        <v>1.65</v>
      </c>
      <c r="K23" s="13"/>
      <c r="L23" s="21"/>
      <c r="M23" s="51" t="s">
        <v>139</v>
      </c>
      <c r="N23" s="31" t="str" cm="1">
        <f t="array" aca="1" ref="N23" ca="1">IF(INDIRECT("M" &amp; ROW())="x", INDIRECT("B" &amp; ROW()) &amp; IF(INDIRECT("E" &amp; ROW())="x", " in 2", " in 3"), "")</f>
        <v>Aleksandar Kovacevic in 2</v>
      </c>
    </row>
    <row r="24" spans="1:14" ht="109.2" x14ac:dyDescent="0.3">
      <c r="A24" s="37"/>
      <c r="B24" s="45" t="s">
        <v>77</v>
      </c>
      <c r="C24" s="37" t="s">
        <v>78</v>
      </c>
      <c r="D24" s="38">
        <v>0.53869999999999996</v>
      </c>
      <c r="E24" s="39"/>
      <c r="F24" s="37">
        <v>96</v>
      </c>
      <c r="G24" s="37">
        <v>689</v>
      </c>
      <c r="H24" s="37">
        <v>2.1600000858306885</v>
      </c>
      <c r="I24" s="23"/>
      <c r="J24" s="23"/>
      <c r="K24" s="52" t="s">
        <v>164</v>
      </c>
      <c r="L24" s="21">
        <v>7</v>
      </c>
      <c r="M24" s="21"/>
      <c r="N24" s="31" t="str" cm="1">
        <f t="array" aca="1" ref="N24" ca="1">IF(INDIRECT("M" &amp; ROW())="x", INDIRECT("B" &amp; ROW()) &amp; IF(INDIRECT("E" &amp; ROW())="x", " in 2", " in 3"), "")</f>
        <v/>
      </c>
    </row>
    <row r="25" spans="1:14" x14ac:dyDescent="0.3">
      <c r="A25" s="34">
        <v>7</v>
      </c>
      <c r="B25" s="46" t="s">
        <v>66</v>
      </c>
      <c r="C25" s="34" t="s">
        <v>67</v>
      </c>
      <c r="D25" s="35">
        <v>0.43290000000000001</v>
      </c>
      <c r="E25" s="36"/>
      <c r="F25" s="34">
        <v>78</v>
      </c>
      <c r="G25" s="34">
        <v>143</v>
      </c>
      <c r="H25" s="34">
        <v>1.4</v>
      </c>
      <c r="I25" s="23">
        <v>1.41</v>
      </c>
      <c r="J25" s="23">
        <v>1.65</v>
      </c>
      <c r="K25" s="13"/>
      <c r="L25" s="21"/>
      <c r="M25" s="51" t="s">
        <v>139</v>
      </c>
      <c r="N25" s="31" t="str" cm="1">
        <f t="array" aca="1" ref="N25" ca="1">IF(INDIRECT("M" &amp; ROW())="x", INDIRECT("B" &amp; ROW()) &amp; IF(INDIRECT("E" &amp; ROW())="x", " in 2", " in 3"), "")</f>
        <v>Mariano Navone in 3</v>
      </c>
    </row>
    <row r="26" spans="1:14" ht="156" x14ac:dyDescent="0.3">
      <c r="A26" s="37"/>
      <c r="B26" s="45" t="s">
        <v>68</v>
      </c>
      <c r="C26" s="37" t="s">
        <v>69</v>
      </c>
      <c r="D26" s="38">
        <v>0.56710000000000005</v>
      </c>
      <c r="E26" s="39" t="s">
        <v>139</v>
      </c>
      <c r="F26" s="37">
        <v>663</v>
      </c>
      <c r="G26" s="37">
        <v>534</v>
      </c>
      <c r="H26" s="37">
        <v>3</v>
      </c>
      <c r="I26" s="23"/>
      <c r="J26" s="23"/>
      <c r="K26" s="52" t="s">
        <v>165</v>
      </c>
      <c r="L26" s="21">
        <v>7</v>
      </c>
      <c r="M26" s="21"/>
      <c r="N26" s="31" t="str" cm="1">
        <f t="array" aca="1" ref="N26" ca="1">IF(INDIRECT("M" &amp; ROW())="x", INDIRECT("B" &amp; ROW()) &amp; IF(INDIRECT("E" &amp; ROW())="x", " in 2", " in 3"), "")</f>
        <v/>
      </c>
    </row>
    <row r="27" spans="1:14" x14ac:dyDescent="0.3">
      <c r="A27" s="34">
        <v>8</v>
      </c>
      <c r="B27" s="44" t="s">
        <v>82</v>
      </c>
      <c r="C27" s="34" t="s">
        <v>67</v>
      </c>
      <c r="D27" s="35">
        <v>0.66869999999999996</v>
      </c>
      <c r="E27" s="36"/>
      <c r="F27" s="34">
        <v>71</v>
      </c>
      <c r="G27" s="34">
        <v>130</v>
      </c>
      <c r="H27" s="34">
        <v>1.7869999408721924</v>
      </c>
      <c r="I27" s="23">
        <v>1.88</v>
      </c>
      <c r="J27" s="23">
        <v>1.85</v>
      </c>
      <c r="K27" s="13"/>
      <c r="L27" s="21"/>
      <c r="M27" s="51" t="s">
        <v>139</v>
      </c>
      <c r="N27" s="31" t="str" cm="1">
        <f t="array" aca="1" ref="N27" ca="1">IF(INDIRECT("M" &amp; ROW())="x", INDIRECT("B" &amp; ROW()) &amp; IF(INDIRECT("E" &amp; ROW())="x", " in 2", " in 3"), "")</f>
        <v>Francisco Comesana in 3</v>
      </c>
    </row>
    <row r="28" spans="1:14" ht="140.4" x14ac:dyDescent="0.3">
      <c r="A28" s="37"/>
      <c r="B28" s="45" t="s">
        <v>83</v>
      </c>
      <c r="C28" s="37" t="s">
        <v>54</v>
      </c>
      <c r="D28" s="38">
        <v>0.33129999999999998</v>
      </c>
      <c r="E28" s="39" t="s">
        <v>139</v>
      </c>
      <c r="F28" s="37">
        <v>74</v>
      </c>
      <c r="G28" s="37">
        <v>55</v>
      </c>
      <c r="H28" s="37">
        <v>2.1099998950958252</v>
      </c>
      <c r="I28" s="23"/>
      <c r="J28" s="23"/>
      <c r="K28" s="52" t="s">
        <v>166</v>
      </c>
      <c r="L28" s="21">
        <v>7</v>
      </c>
      <c r="M28" s="21"/>
      <c r="N28" s="31" t="str" cm="1">
        <f t="array" aca="1" ref="N28" ca="1">IF(INDIRECT("M" &amp; ROW())="x", INDIRECT("B" &amp; ROW()) &amp; IF(INDIRECT("E" &amp; ROW())="x", " in 2", " in 3"), "")</f>
        <v/>
      </c>
    </row>
    <row r="29" spans="1:14" x14ac:dyDescent="0.3">
      <c r="A29" s="34">
        <v>9</v>
      </c>
      <c r="B29" s="44" t="s">
        <v>79</v>
      </c>
      <c r="C29" s="34" t="s">
        <v>65</v>
      </c>
      <c r="D29" s="35">
        <v>0.23480000000000001</v>
      </c>
      <c r="E29" s="36"/>
      <c r="F29" s="34">
        <v>419</v>
      </c>
      <c r="G29" s="34">
        <v>336</v>
      </c>
      <c r="H29" s="34">
        <v>3</v>
      </c>
      <c r="I29" s="23"/>
      <c r="J29" s="23"/>
      <c r="K29" s="13"/>
      <c r="L29" s="21"/>
      <c r="M29" s="21"/>
      <c r="N29" s="31" t="str" cm="1">
        <f t="array" aca="1" ref="N29" ca="1">IF(INDIRECT("M" &amp; ROW())="x", INDIRECT("B" &amp; ROW()) &amp; IF(INDIRECT("E" &amp; ROW())="x", " in 2", " in 3"), "")</f>
        <v/>
      </c>
    </row>
    <row r="30" spans="1:14" ht="140.4" x14ac:dyDescent="0.3">
      <c r="A30" s="37"/>
      <c r="B30" s="50" t="s">
        <v>80</v>
      </c>
      <c r="C30" s="37" t="s">
        <v>81</v>
      </c>
      <c r="D30" s="38">
        <v>0.76519999999999999</v>
      </c>
      <c r="E30" s="39" t="s">
        <v>139</v>
      </c>
      <c r="F30" s="37">
        <v>94</v>
      </c>
      <c r="G30" s="37">
        <v>59</v>
      </c>
      <c r="H30" s="37">
        <v>1.4</v>
      </c>
      <c r="I30" s="23">
        <v>1.41</v>
      </c>
      <c r="J30" s="23">
        <v>1.45</v>
      </c>
      <c r="K30" s="52" t="s">
        <v>167</v>
      </c>
      <c r="L30" s="21">
        <v>7</v>
      </c>
      <c r="M30" s="51" t="s">
        <v>139</v>
      </c>
      <c r="N30" s="31" t="str" cm="1">
        <f t="array" aca="1" ref="N30" ca="1">IF(INDIRECT("M" &amp; ROW())="x", INDIRECT("B" &amp; ROW()) &amp; IF(INDIRECT("E" &amp; ROW())="x", " in 2", " in 3"), "")</f>
        <v>Aleksandar Vukic in 2</v>
      </c>
    </row>
    <row r="31" spans="1:14" x14ac:dyDescent="0.3">
      <c r="A31" s="34">
        <v>10</v>
      </c>
      <c r="B31" s="44" t="s">
        <v>58</v>
      </c>
      <c r="C31" s="34" t="s">
        <v>59</v>
      </c>
      <c r="D31" s="35">
        <v>0.28270000000000001</v>
      </c>
      <c r="E31" s="36" t="s">
        <v>139</v>
      </c>
      <c r="F31" s="34">
        <v>38</v>
      </c>
      <c r="G31" s="34">
        <v>26</v>
      </c>
      <c r="H31" s="34">
        <v>1.73</v>
      </c>
      <c r="I31" s="23">
        <v>1.87</v>
      </c>
      <c r="J31" s="23">
        <v>2.1</v>
      </c>
      <c r="K31" s="13"/>
      <c r="L31" s="21"/>
      <c r="M31" s="21"/>
      <c r="N31" s="31" t="str" cm="1">
        <f t="array" aca="1" ref="N31" ca="1">IF(INDIRECT("M" &amp; ROW())="x", INDIRECT("B" &amp; ROW()) &amp; IF(INDIRECT("E" &amp; ROW())="x", " in 2", " in 3"), "")</f>
        <v/>
      </c>
    </row>
    <row r="32" spans="1:14" ht="171.6" x14ac:dyDescent="0.3">
      <c r="A32" s="37"/>
      <c r="B32" s="45" t="s">
        <v>60</v>
      </c>
      <c r="C32" s="37" t="s">
        <v>61</v>
      </c>
      <c r="D32" s="38">
        <v>0.71730000000000005</v>
      </c>
      <c r="E32" s="39"/>
      <c r="F32" s="37">
        <v>88</v>
      </c>
      <c r="G32" s="37">
        <v>110</v>
      </c>
      <c r="H32" s="37">
        <v>2.1</v>
      </c>
      <c r="I32" s="23"/>
      <c r="J32" s="23">
        <v>1.9</v>
      </c>
      <c r="K32" s="52" t="s">
        <v>168</v>
      </c>
      <c r="L32" s="21">
        <v>7</v>
      </c>
      <c r="M32" s="51" t="s">
        <v>139</v>
      </c>
      <c r="N32" s="31" t="str" cm="1">
        <f t="array" aca="1" ref="N32" ca="1">IF(INDIRECT("M" &amp; ROW())="x", INDIRECT("B" &amp; ROW()) &amp; IF(INDIRECT("E" &amp; ROW())="x", " in 2", " in 3"), "")</f>
        <v>Kamil Majchrzak in 3</v>
      </c>
    </row>
    <row r="33" spans="1:14" x14ac:dyDescent="0.3">
      <c r="A33" s="10"/>
      <c r="B33" s="21"/>
      <c r="C33" s="21"/>
      <c r="D33" s="21"/>
      <c r="E33" s="22"/>
      <c r="F33" s="21"/>
      <c r="G33" s="21"/>
      <c r="H33" s="21"/>
      <c r="I33" s="23"/>
      <c r="J33" s="23"/>
      <c r="K33" s="13"/>
      <c r="L33" s="21"/>
      <c r="M33" s="21"/>
      <c r="N33" s="31"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1"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1"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1"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1"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1"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1"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1"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1"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1"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1"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1"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1"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1"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1"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1"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1"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1"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1"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1"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1"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1"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1"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1"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1"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1"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1"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1"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1"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1"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1"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1"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1"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1"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1"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1"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1"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1"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1"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1"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1"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1"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1"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1"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1"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1"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1"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1"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1"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1"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1"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1"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1"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1"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1"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1"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1"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1"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1"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1"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1"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1"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1"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1"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1"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1"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1"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1"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1"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1"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1"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1"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1"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1"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1"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1"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1"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1"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1"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1"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1"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1"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1"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1"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1"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1"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1"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1"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3:H32">
    <sortCondition ref="A13:A3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6" customWidth="1"/>
    <col min="16" max="16384" width="8.88671875" style="1"/>
  </cols>
  <sheetData>
    <row r="2" spans="1:14" x14ac:dyDescent="0.3">
      <c r="K2" s="6" t="s">
        <v>44</v>
      </c>
    </row>
    <row r="3" spans="1:14" x14ac:dyDescent="0.3">
      <c r="E3" s="3"/>
    </row>
    <row r="4" spans="1:14" x14ac:dyDescent="0.3">
      <c r="E4" s="3"/>
      <c r="K4" s="53" t="s">
        <v>142</v>
      </c>
    </row>
    <row r="5" spans="1:14" x14ac:dyDescent="0.3">
      <c r="A5" s="43" t="s">
        <v>91</v>
      </c>
      <c r="E5" s="8"/>
      <c r="F5" s="8"/>
      <c r="G5" s="8"/>
      <c r="H5" s="9"/>
      <c r="I5" s="9"/>
    </row>
    <row r="6" spans="1:14" x14ac:dyDescent="0.3">
      <c r="D6" s="14" t="s">
        <v>21</v>
      </c>
      <c r="E6" s="14" t="s">
        <v>22</v>
      </c>
      <c r="F6" s="14" t="s">
        <v>23</v>
      </c>
      <c r="G6" s="14" t="s">
        <v>24</v>
      </c>
      <c r="H6" s="16" t="s">
        <v>25</v>
      </c>
      <c r="I6" s="16" t="s">
        <v>26</v>
      </c>
      <c r="J6" s="16" t="s">
        <v>27</v>
      </c>
      <c r="K6" s="17" t="s">
        <v>28</v>
      </c>
      <c r="L6" s="24" t="s">
        <v>49</v>
      </c>
      <c r="M6" s="25"/>
      <c r="N6" s="30" t="s">
        <v>50</v>
      </c>
    </row>
    <row r="7" spans="1:14" x14ac:dyDescent="0.3">
      <c r="A7" s="34">
        <v>1</v>
      </c>
      <c r="B7" s="46" t="s">
        <v>92</v>
      </c>
      <c r="C7" s="34" t="s">
        <v>61</v>
      </c>
      <c r="D7" s="35">
        <v>1</v>
      </c>
      <c r="E7" s="34" t="s">
        <v>139</v>
      </c>
      <c r="F7" s="34">
        <v>3</v>
      </c>
      <c r="G7" s="34">
        <v>2</v>
      </c>
      <c r="H7" s="47">
        <v>1.215999960899353</v>
      </c>
      <c r="I7" s="23">
        <v>1.2</v>
      </c>
      <c r="J7" s="23">
        <v>1.25</v>
      </c>
      <c r="K7" s="42">
        <v>0.95833333333333337</v>
      </c>
      <c r="L7" s="21"/>
      <c r="M7" s="51" t="s">
        <v>139</v>
      </c>
      <c r="N7" s="31" t="str" cm="1">
        <f t="array" aca="1" ref="N7" ca="1">IF(INDIRECT("M" &amp; ROW())="x", INDIRECT("B" &amp; ROW()) &amp; IF(INDIRECT("E" &amp; ROW())="x", " in 2", " in 3"), "")</f>
        <v>Iga Swiatek in 2</v>
      </c>
    </row>
    <row r="8" spans="1:14" ht="358.8" x14ac:dyDescent="0.3">
      <c r="A8" s="37"/>
      <c r="B8" s="45" t="s">
        <v>93</v>
      </c>
      <c r="C8" s="37" t="s">
        <v>54</v>
      </c>
      <c r="D8" s="38">
        <v>0</v>
      </c>
      <c r="E8" s="37"/>
      <c r="F8" s="37">
        <v>9</v>
      </c>
      <c r="G8" s="37">
        <v>11</v>
      </c>
      <c r="H8" s="48">
        <v>4.8299999237060547</v>
      </c>
      <c r="I8" s="23"/>
      <c r="J8" s="23"/>
      <c r="K8" s="52" t="s">
        <v>141</v>
      </c>
      <c r="L8" s="21">
        <v>7.5</v>
      </c>
      <c r="M8" s="21"/>
      <c r="N8" s="31" t="str" cm="1">
        <f t="array" aca="1" ref="N8" ca="1">IF(INDIRECT("M" &amp; ROW())="x", INDIRECT("B" &amp; ROW()) &amp; IF(INDIRECT("E" &amp; ROW())="x", " in 2", " in 3"), "")</f>
        <v/>
      </c>
    </row>
    <row r="9" spans="1:14" x14ac:dyDescent="0.3">
      <c r="A9" s="21"/>
      <c r="B9" s="21"/>
      <c r="C9" s="21"/>
      <c r="D9" s="21"/>
      <c r="E9" s="22"/>
      <c r="F9" s="21"/>
      <c r="G9" s="21"/>
      <c r="H9" s="23"/>
      <c r="I9" s="23"/>
      <c r="J9" s="23"/>
      <c r="K9" s="13"/>
      <c r="L9" s="21"/>
      <c r="M9" s="21"/>
      <c r="N9" s="31" t="str" cm="1">
        <f t="array" aca="1" ref="N9" ca="1">IF(INDIRECT("M" &amp; ROW())="x", INDIRECT("B" &amp; ROW()) &amp; IF(INDIRECT("E" &amp; ROW())="x", " in 2", " in 3"), "")</f>
        <v/>
      </c>
    </row>
    <row r="10" spans="1:14" x14ac:dyDescent="0.3">
      <c r="A10" s="21"/>
      <c r="B10" s="21"/>
      <c r="C10" s="21"/>
      <c r="D10" s="21"/>
      <c r="E10" s="22"/>
      <c r="F10" s="21"/>
      <c r="G10" s="21"/>
      <c r="H10" s="23"/>
      <c r="I10" s="23"/>
      <c r="J10" s="23"/>
      <c r="K10" s="13"/>
      <c r="L10" s="21"/>
      <c r="M10" s="21"/>
      <c r="N10" s="31" t="str" cm="1">
        <f t="array" aca="1" ref="N10" ca="1">IF(INDIRECT("M" &amp; ROW())="x", INDIRECT("B" &amp; ROW()) &amp; IF(INDIRECT("E" &amp; ROW())="x", " in 2", " in 3"), "")</f>
        <v/>
      </c>
    </row>
    <row r="11" spans="1:14" x14ac:dyDescent="0.3">
      <c r="A11" s="40" t="s">
        <v>94</v>
      </c>
      <c r="B11" s="41"/>
      <c r="C11" s="41"/>
      <c r="D11" s="41"/>
      <c r="E11" s="41"/>
      <c r="F11" s="41"/>
      <c r="G11" s="41"/>
      <c r="H11" s="49"/>
      <c r="I11" s="23"/>
      <c r="J11" s="23"/>
      <c r="K11" s="13"/>
      <c r="L11" s="21"/>
      <c r="M11" s="21"/>
      <c r="N11" s="31" t="str" cm="1">
        <f t="array" aca="1" ref="N11" ca="1">IF(INDIRECT("M" &amp; ROW())="x", INDIRECT("B" &amp; ROW()) &amp; IF(INDIRECT("E" &amp; ROW())="x", " in 2", " in 3"), "")</f>
        <v/>
      </c>
    </row>
    <row r="12" spans="1:14" x14ac:dyDescent="0.3">
      <c r="A12" s="21"/>
      <c r="B12" s="21"/>
      <c r="C12" s="21"/>
      <c r="D12" s="14" t="s">
        <v>21</v>
      </c>
      <c r="E12" s="14" t="s">
        <v>22</v>
      </c>
      <c r="F12" s="14" t="s">
        <v>23</v>
      </c>
      <c r="G12" s="14" t="s">
        <v>24</v>
      </c>
      <c r="H12" s="16" t="s">
        <v>25</v>
      </c>
      <c r="I12" s="16" t="s">
        <v>26</v>
      </c>
      <c r="J12" s="16" t="s">
        <v>27</v>
      </c>
      <c r="K12" s="17" t="s">
        <v>28</v>
      </c>
      <c r="L12" s="24" t="s">
        <v>49</v>
      </c>
      <c r="M12" s="25"/>
      <c r="N12" s="30" t="s">
        <v>50</v>
      </c>
    </row>
    <row r="13" spans="1:14" x14ac:dyDescent="0.3">
      <c r="A13" s="34">
        <v>1</v>
      </c>
      <c r="B13" s="46" t="s">
        <v>99</v>
      </c>
      <c r="C13" s="34" t="s">
        <v>56</v>
      </c>
      <c r="D13" s="35">
        <v>0.51080000000000003</v>
      </c>
      <c r="E13" s="34" t="s">
        <v>139</v>
      </c>
      <c r="F13" s="34">
        <v>42</v>
      </c>
      <c r="G13" s="34">
        <v>81</v>
      </c>
      <c r="H13" s="47">
        <v>1.6490000486373901</v>
      </c>
      <c r="I13" s="23">
        <v>1.58</v>
      </c>
      <c r="J13" s="23">
        <v>1.65</v>
      </c>
      <c r="K13" s="42">
        <v>0.91666666666666663</v>
      </c>
      <c r="L13" s="21"/>
      <c r="M13" s="51" t="s">
        <v>139</v>
      </c>
      <c r="N13" s="31" t="str" cm="1">
        <f t="array" aca="1" ref="N13" ca="1">IF(INDIRECT("M" &amp; ROW())="x", INDIRECT("B" &amp; ROW()) &amp; IF(INDIRECT("E" &amp; ROW())="x", " in 2", " in 3"), "")</f>
        <v>Jessica Bouzas Maneiro in 2</v>
      </c>
    </row>
    <row r="14" spans="1:14" ht="156" x14ac:dyDescent="0.3">
      <c r="A14" s="37"/>
      <c r="B14" s="45" t="s">
        <v>100</v>
      </c>
      <c r="C14" s="37" t="s">
        <v>85</v>
      </c>
      <c r="D14" s="38">
        <v>0.48920000000000002</v>
      </c>
      <c r="E14" s="37"/>
      <c r="F14" s="37">
        <v>67</v>
      </c>
      <c r="G14" s="37">
        <v>51</v>
      </c>
      <c r="H14" s="48">
        <v>2.309999942779541</v>
      </c>
      <c r="I14" s="23"/>
      <c r="J14" s="23"/>
      <c r="K14" s="52" t="s">
        <v>143</v>
      </c>
      <c r="L14" s="21">
        <v>7</v>
      </c>
      <c r="M14" s="21"/>
      <c r="N14" s="31" t="str" cm="1">
        <f t="array" aca="1" ref="N14" ca="1">IF(INDIRECT("M" &amp; ROW())="x", INDIRECT("B" &amp; ROW()) &amp; IF(INDIRECT("E" &amp; ROW())="x", " in 2", " in 3"), "")</f>
        <v/>
      </c>
    </row>
    <row r="15" spans="1:14" x14ac:dyDescent="0.3">
      <c r="A15" s="34">
        <v>2</v>
      </c>
      <c r="B15" s="44" t="s">
        <v>109</v>
      </c>
      <c r="C15" s="34" t="s">
        <v>90</v>
      </c>
      <c r="D15" s="35">
        <v>0.4355</v>
      </c>
      <c r="E15" s="34"/>
      <c r="F15" s="34">
        <v>93</v>
      </c>
      <c r="G15" s="34">
        <v>151</v>
      </c>
      <c r="H15" s="47">
        <v>2.0899999141693115</v>
      </c>
      <c r="I15" s="23"/>
      <c r="J15" s="23">
        <v>2</v>
      </c>
      <c r="K15" s="13"/>
      <c r="L15" s="21"/>
      <c r="M15" s="51" t="s">
        <v>139</v>
      </c>
      <c r="N15" s="31" t="str" cm="1">
        <f t="array" aca="1" ref="N15" ca="1">IF(INDIRECT("M" &amp; ROW())="x", INDIRECT("B" &amp; ROW()) &amp; IF(INDIRECT("E" &amp; ROW())="x", " in 2", " in 3"), "")</f>
        <v>Anna Bondar in 3</v>
      </c>
    </row>
    <row r="16" spans="1:14" ht="187.2" x14ac:dyDescent="0.3">
      <c r="A16" s="37"/>
      <c r="B16" s="45" t="s">
        <v>110</v>
      </c>
      <c r="C16" s="37" t="s">
        <v>111</v>
      </c>
      <c r="D16" s="38">
        <v>0.5645</v>
      </c>
      <c r="E16" s="37" t="s">
        <v>139</v>
      </c>
      <c r="F16" s="37">
        <v>41</v>
      </c>
      <c r="G16" s="37">
        <v>59</v>
      </c>
      <c r="H16" s="48">
        <v>1.7869999408721924</v>
      </c>
      <c r="I16" s="23">
        <v>1.82</v>
      </c>
      <c r="J16" s="23">
        <v>2</v>
      </c>
      <c r="K16" s="52" t="s">
        <v>148</v>
      </c>
      <c r="L16" s="21">
        <v>6</v>
      </c>
      <c r="M16" s="21"/>
      <c r="N16" s="31" t="str" cm="1">
        <f t="array" aca="1" ref="N16" ca="1">IF(INDIRECT("M" &amp; ROW())="x", INDIRECT("B" &amp; ROW()) &amp; IF(INDIRECT("E" &amp; ROW())="x", " in 2", " in 3"), "")</f>
        <v/>
      </c>
    </row>
    <row r="17" spans="1:14" x14ac:dyDescent="0.3">
      <c r="A17" s="34">
        <v>3</v>
      </c>
      <c r="B17" s="44" t="s">
        <v>104</v>
      </c>
      <c r="C17" s="34" t="s">
        <v>85</v>
      </c>
      <c r="D17" s="35">
        <v>0.32019999999999998</v>
      </c>
      <c r="E17" s="34"/>
      <c r="F17" s="34">
        <v>77</v>
      </c>
      <c r="G17" s="34">
        <v>80</v>
      </c>
      <c r="H17" s="47">
        <v>3.9200000762939453</v>
      </c>
      <c r="I17" s="23"/>
      <c r="J17" s="23"/>
      <c r="K17" s="13"/>
      <c r="L17" s="21"/>
      <c r="M17" s="21"/>
      <c r="N17" s="31" t="str" cm="1">
        <f t="array" aca="1" ref="N17" ca="1">IF(INDIRECT("M" &amp; ROW())="x", INDIRECT("B" &amp; ROW()) &amp; IF(INDIRECT("E" &amp; ROW())="x", " in 2", " in 3"), "")</f>
        <v/>
      </c>
    </row>
    <row r="18" spans="1:14" ht="202.8" x14ac:dyDescent="0.3">
      <c r="A18" s="37"/>
      <c r="B18" s="50" t="s">
        <v>105</v>
      </c>
      <c r="C18" s="37" t="s">
        <v>71</v>
      </c>
      <c r="D18" s="38">
        <v>0.67979999999999996</v>
      </c>
      <c r="E18" s="37" t="s">
        <v>139</v>
      </c>
      <c r="F18" s="37">
        <v>22</v>
      </c>
      <c r="G18" s="37">
        <v>34</v>
      </c>
      <c r="H18" s="48">
        <v>1.2760000228881836</v>
      </c>
      <c r="I18" s="23">
        <v>1.28</v>
      </c>
      <c r="J18" s="23">
        <v>1.35</v>
      </c>
      <c r="K18" s="52" t="s">
        <v>144</v>
      </c>
      <c r="L18" s="21">
        <v>7.5</v>
      </c>
      <c r="M18" s="51" t="s">
        <v>139</v>
      </c>
      <c r="N18" s="31" t="str" cm="1">
        <f t="array" aca="1" ref="N18" ca="1">IF(INDIRECT("M" &amp; ROW())="x", INDIRECT("B" &amp; ROW()) &amp; IF(INDIRECT("E" &amp; ROW())="x", " in 2", " in 3"), "")</f>
        <v>Elise Mertens in 2</v>
      </c>
    </row>
    <row r="19" spans="1:14" x14ac:dyDescent="0.3">
      <c r="A19" s="34">
        <v>4</v>
      </c>
      <c r="B19" s="46" t="s">
        <v>106</v>
      </c>
      <c r="C19" s="34" t="s">
        <v>63</v>
      </c>
      <c r="D19" s="35">
        <v>0.87470000000000003</v>
      </c>
      <c r="E19" s="34" t="s">
        <v>139</v>
      </c>
      <c r="F19" s="34">
        <v>52</v>
      </c>
      <c r="G19" s="34">
        <v>33</v>
      </c>
      <c r="H19" s="47">
        <v>1.2000000476837158</v>
      </c>
      <c r="I19" s="23">
        <v>1.25</v>
      </c>
      <c r="J19" s="23">
        <v>1.3</v>
      </c>
      <c r="K19" s="13"/>
      <c r="L19" s="21"/>
      <c r="M19" s="51" t="s">
        <v>139</v>
      </c>
      <c r="N19" s="31" t="str" cm="1">
        <f t="array" aca="1" ref="N19" ca="1">IF(INDIRECT("M" &amp; ROW())="x", INDIRECT("B" &amp; ROW()) &amp; IF(INDIRECT("E" &amp; ROW())="x", " in 2", " in 3"), "")</f>
        <v>Marie Bouzkova in 2</v>
      </c>
    </row>
    <row r="20" spans="1:14" ht="187.2" x14ac:dyDescent="0.3">
      <c r="A20" s="37"/>
      <c r="B20" s="45" t="s">
        <v>107</v>
      </c>
      <c r="C20" s="37" t="s">
        <v>108</v>
      </c>
      <c r="D20" s="38">
        <v>0.12529999999999999</v>
      </c>
      <c r="E20" s="37"/>
      <c r="F20" s="37">
        <v>79</v>
      </c>
      <c r="G20" s="37">
        <v>76</v>
      </c>
      <c r="H20" s="48">
        <v>4.869999885559082</v>
      </c>
      <c r="I20" s="23"/>
      <c r="J20" s="23"/>
      <c r="K20" s="52" t="s">
        <v>145</v>
      </c>
      <c r="L20" s="21">
        <v>7</v>
      </c>
      <c r="M20" s="21"/>
      <c r="N20" s="31" t="str" cm="1">
        <f t="array" aca="1" ref="N20" ca="1">IF(INDIRECT("M" &amp; ROW())="x", INDIRECT("B" &amp; ROW()) &amp; IF(INDIRECT("E" &amp; ROW())="x", " in 2", " in 3"), "")</f>
        <v/>
      </c>
    </row>
    <row r="21" spans="1:14" x14ac:dyDescent="0.3">
      <c r="A21" s="34">
        <v>5</v>
      </c>
      <c r="B21" s="46" t="s">
        <v>101</v>
      </c>
      <c r="C21" s="34" t="s">
        <v>102</v>
      </c>
      <c r="D21" s="35">
        <v>0.56259999999999999</v>
      </c>
      <c r="E21" s="34" t="s">
        <v>139</v>
      </c>
      <c r="F21" s="34">
        <v>65</v>
      </c>
      <c r="G21" s="34">
        <v>29</v>
      </c>
      <c r="H21" s="47">
        <v>1.565000057220459</v>
      </c>
      <c r="I21" s="23">
        <v>1.62</v>
      </c>
      <c r="J21" s="23">
        <v>1.65</v>
      </c>
      <c r="K21" s="13"/>
      <c r="L21" s="21"/>
      <c r="M21" s="51" t="s">
        <v>139</v>
      </c>
      <c r="N21" s="31" t="str" cm="1">
        <f t="array" aca="1" ref="N21" ca="1">IF(INDIRECT("M" &amp; ROW())="x", INDIRECT("B" &amp; ROW()) &amp; IF(INDIRECT("E" &amp; ROW())="x", " in 2", " in 3"), "")</f>
        <v>Maria Sakkari in 2</v>
      </c>
    </row>
    <row r="22" spans="1:14" ht="218.4" x14ac:dyDescent="0.3">
      <c r="A22" s="37"/>
      <c r="B22" s="45" t="s">
        <v>103</v>
      </c>
      <c r="C22" s="37" t="s">
        <v>74</v>
      </c>
      <c r="D22" s="38">
        <v>0.43740000000000001</v>
      </c>
      <c r="E22" s="37"/>
      <c r="F22" s="37">
        <v>55</v>
      </c>
      <c r="G22" s="37">
        <v>37</v>
      </c>
      <c r="H22" s="48">
        <v>2.5099999904632568</v>
      </c>
      <c r="I22" s="23"/>
      <c r="J22" s="23"/>
      <c r="K22" s="52" t="s">
        <v>146</v>
      </c>
      <c r="L22" s="21">
        <v>7.5</v>
      </c>
      <c r="M22" s="21"/>
      <c r="N22" s="31" t="str" cm="1">
        <f t="array" aca="1" ref="N22" ca="1">IF(INDIRECT("M" &amp; ROW())="x", INDIRECT("B" &amp; ROW()) &amp; IF(INDIRECT("E" &amp; ROW())="x", " in 2", " in 3"), "")</f>
        <v/>
      </c>
    </row>
    <row r="23" spans="1:14" x14ac:dyDescent="0.3">
      <c r="A23" s="34">
        <v>6</v>
      </c>
      <c r="B23" s="44" t="s">
        <v>95</v>
      </c>
      <c r="C23" s="34" t="s">
        <v>96</v>
      </c>
      <c r="D23" s="35">
        <v>0.3246</v>
      </c>
      <c r="E23" s="34"/>
      <c r="F23" s="34">
        <v>49</v>
      </c>
      <c r="G23" s="34">
        <v>118</v>
      </c>
      <c r="H23" s="47">
        <v>2.7599999904632568</v>
      </c>
      <c r="I23" s="23"/>
      <c r="J23" s="23"/>
      <c r="K23" s="13"/>
      <c r="L23" s="21"/>
      <c r="M23" s="21"/>
      <c r="N23" s="31" t="str" cm="1">
        <f t="array" aca="1" ref="N23" ca="1">IF(INDIRECT("M" &amp; ROW())="x", INDIRECT("B" &amp; ROW()) &amp; IF(INDIRECT("E" &amp; ROW())="x", " in 2", " in 3"), "")</f>
        <v/>
      </c>
    </row>
    <row r="24" spans="1:14" ht="234" x14ac:dyDescent="0.3">
      <c r="A24" s="37"/>
      <c r="B24" s="50" t="s">
        <v>97</v>
      </c>
      <c r="C24" s="37" t="s">
        <v>98</v>
      </c>
      <c r="D24" s="38">
        <v>0.6754</v>
      </c>
      <c r="E24" s="37" t="s">
        <v>139</v>
      </c>
      <c r="F24" s="37">
        <v>26</v>
      </c>
      <c r="G24" s="37">
        <v>26</v>
      </c>
      <c r="H24" s="48">
        <v>1.4809999465942383</v>
      </c>
      <c r="I24" s="23">
        <v>1.45</v>
      </c>
      <c r="J24" s="23">
        <v>1.45</v>
      </c>
      <c r="K24" s="52" t="s">
        <v>147</v>
      </c>
      <c r="L24" s="21">
        <v>7.5</v>
      </c>
      <c r="M24" s="51" t="s">
        <v>139</v>
      </c>
      <c r="N24" s="31" t="str" cm="1">
        <f t="array" aca="1" ref="N24" ca="1">IF(INDIRECT("M" &amp; ROW())="x", INDIRECT("B" &amp; ROW()) &amp; IF(INDIRECT("E" &amp; ROW())="x", " in 2", " in 3"), "")</f>
        <v>Leylah Annie Fernandez in 2</v>
      </c>
    </row>
    <row r="25" spans="1:14" x14ac:dyDescent="0.3">
      <c r="A25" s="21"/>
      <c r="B25" s="21"/>
      <c r="C25" s="21"/>
      <c r="D25" s="21"/>
      <c r="E25" s="22"/>
      <c r="F25" s="21"/>
      <c r="G25" s="21"/>
      <c r="H25" s="23"/>
      <c r="I25" s="23"/>
      <c r="J25" s="23"/>
      <c r="K25" s="13"/>
      <c r="L25" s="21"/>
      <c r="M25" s="21"/>
      <c r="N25" s="31" t="str" cm="1">
        <f t="array" aca="1" ref="N25" ca="1">IF(INDIRECT("M" &amp; ROW())="x", INDIRECT("B" &amp; ROW()) &amp; IF(INDIRECT("E" &amp; ROW())="x", " in 2", " in 3"), "")</f>
        <v/>
      </c>
    </row>
    <row r="26" spans="1:14" x14ac:dyDescent="0.3">
      <c r="A26" s="21"/>
      <c r="B26" s="21"/>
      <c r="C26" s="21"/>
      <c r="D26" s="21"/>
      <c r="E26" s="22"/>
      <c r="F26" s="21"/>
      <c r="G26" s="21"/>
      <c r="H26" s="23"/>
      <c r="I26" s="23"/>
      <c r="J26" s="23"/>
      <c r="K26" s="13"/>
      <c r="L26" s="21"/>
      <c r="M26" s="21"/>
      <c r="N26" s="31" t="str" cm="1">
        <f t="array" aca="1" ref="N26" ca="1">IF(INDIRECT("M" &amp; ROW())="x", INDIRECT("B" &amp; ROW()) &amp; IF(INDIRECT("E" &amp; ROW())="x", " in 2", " in 3"), "")</f>
        <v/>
      </c>
    </row>
    <row r="27" spans="1:14" x14ac:dyDescent="0.3">
      <c r="A27" s="40" t="s">
        <v>112</v>
      </c>
      <c r="B27" s="41"/>
      <c r="C27" s="41"/>
      <c r="D27" s="41"/>
      <c r="E27" s="41"/>
      <c r="F27" s="41"/>
      <c r="G27" s="41"/>
      <c r="H27" s="49"/>
      <c r="I27" s="23"/>
      <c r="J27" s="23"/>
      <c r="K27" s="13"/>
      <c r="L27" s="21"/>
      <c r="M27" s="21"/>
      <c r="N27" s="31" t="str" cm="1">
        <f t="array" aca="1" ref="N27" ca="1">IF(INDIRECT("M" &amp; ROW())="x", INDIRECT("B" &amp; ROW()) &amp; IF(INDIRECT("E" &amp; ROW())="x", " in 2", " in 3"), "")</f>
        <v/>
      </c>
    </row>
    <row r="28" spans="1:14" x14ac:dyDescent="0.3">
      <c r="A28" s="21"/>
      <c r="B28" s="21"/>
      <c r="C28" s="21"/>
      <c r="D28" s="14" t="s">
        <v>21</v>
      </c>
      <c r="E28" s="14" t="s">
        <v>22</v>
      </c>
      <c r="F28" s="14" t="s">
        <v>23</v>
      </c>
      <c r="G28" s="14" t="s">
        <v>24</v>
      </c>
      <c r="H28" s="16" t="s">
        <v>25</v>
      </c>
      <c r="I28" s="16" t="s">
        <v>26</v>
      </c>
      <c r="J28" s="16" t="s">
        <v>27</v>
      </c>
      <c r="K28" s="17" t="s">
        <v>28</v>
      </c>
      <c r="L28" s="24" t="s">
        <v>49</v>
      </c>
      <c r="M28" s="25"/>
      <c r="N28" s="30" t="s">
        <v>50</v>
      </c>
    </row>
    <row r="29" spans="1:14" x14ac:dyDescent="0.3">
      <c r="A29" s="34">
        <v>1</v>
      </c>
      <c r="B29" s="46" t="s">
        <v>118</v>
      </c>
      <c r="C29" s="34" t="s">
        <v>96</v>
      </c>
      <c r="D29" s="35">
        <v>1</v>
      </c>
      <c r="E29" s="34" t="s">
        <v>139</v>
      </c>
      <c r="F29" s="34">
        <v>136</v>
      </c>
      <c r="G29" s="34">
        <v>47</v>
      </c>
      <c r="H29" s="47">
        <v>1.44</v>
      </c>
      <c r="I29" s="23">
        <v>1.45</v>
      </c>
      <c r="J29" s="23">
        <v>1.5</v>
      </c>
      <c r="K29" s="42">
        <v>0.66666666666666663</v>
      </c>
      <c r="L29" s="21"/>
      <c r="M29" s="51" t="s">
        <v>139</v>
      </c>
      <c r="N29" s="31" t="str" cm="1">
        <f t="array" aca="1" ref="N29" ca="1">IF(INDIRECT("M" &amp; ROW())="x", INDIRECT("B" &amp; ROW()) &amp; IF(INDIRECT("E" &amp; ROW())="x", " in 2", " in 3"), "")</f>
        <v>Sorana Cirstea in 2</v>
      </c>
    </row>
    <row r="30" spans="1:14" ht="156" x14ac:dyDescent="0.3">
      <c r="A30" s="37"/>
      <c r="B30" s="45" t="s">
        <v>119</v>
      </c>
      <c r="C30" s="37" t="s">
        <v>120</v>
      </c>
      <c r="D30" s="38">
        <v>0</v>
      </c>
      <c r="E30" s="37"/>
      <c r="F30" s="37">
        <v>89</v>
      </c>
      <c r="G30" s="37">
        <v>70</v>
      </c>
      <c r="H30" s="48">
        <v>2.75</v>
      </c>
      <c r="I30" s="23"/>
      <c r="J30" s="23"/>
      <c r="K30" s="52" t="s">
        <v>149</v>
      </c>
      <c r="L30" s="21">
        <v>7.5</v>
      </c>
      <c r="M30" s="21"/>
      <c r="N30" s="31" t="str" cm="1">
        <f t="array" aca="1" ref="N30" ca="1">IF(INDIRECT("M" &amp; ROW())="x", INDIRECT("B" &amp; ROW()) &amp; IF(INDIRECT("E" &amp; ROW())="x", " in 2", " in 3"), "")</f>
        <v/>
      </c>
    </row>
    <row r="31" spans="1:14" x14ac:dyDescent="0.3">
      <c r="A31" s="34">
        <v>2</v>
      </c>
      <c r="B31" s="44" t="s">
        <v>125</v>
      </c>
      <c r="C31" s="34" t="s">
        <v>96</v>
      </c>
      <c r="D31" s="35">
        <v>0.40570000000000001</v>
      </c>
      <c r="E31" s="34" t="s">
        <v>139</v>
      </c>
      <c r="F31" s="34">
        <v>66</v>
      </c>
      <c r="G31" s="34">
        <v>119</v>
      </c>
      <c r="H31" s="47">
        <v>1.9259999990463257</v>
      </c>
      <c r="I31" s="23"/>
      <c r="J31" s="23"/>
      <c r="K31" s="13"/>
      <c r="L31" s="21"/>
      <c r="M31" s="21"/>
      <c r="N31" s="31" t="str" cm="1">
        <f t="array" aca="1" ref="N31" ca="1">IF(INDIRECT("M" &amp; ROW())="x", INDIRECT("B" &amp; ROW()) &amp; IF(INDIRECT("E" &amp; ROW())="x", " in 2", " in 3"), "")</f>
        <v/>
      </c>
    </row>
    <row r="32" spans="1:14" ht="156" x14ac:dyDescent="0.3">
      <c r="A32" s="37"/>
      <c r="B32" s="45" t="s">
        <v>126</v>
      </c>
      <c r="C32" s="37" t="s">
        <v>65</v>
      </c>
      <c r="D32" s="38">
        <v>0.59430000000000005</v>
      </c>
      <c r="E32" s="37"/>
      <c r="F32" s="37">
        <v>51</v>
      </c>
      <c r="G32" s="37">
        <v>63</v>
      </c>
      <c r="H32" s="48">
        <v>1.9259999990463257</v>
      </c>
      <c r="I32" s="23">
        <v>1.92</v>
      </c>
      <c r="J32" s="23">
        <v>1.9</v>
      </c>
      <c r="K32" s="52" t="s">
        <v>150</v>
      </c>
      <c r="L32" s="21">
        <v>6</v>
      </c>
      <c r="M32" s="51" t="s">
        <v>139</v>
      </c>
      <c r="N32" s="31" t="str" cm="1">
        <f t="array" aca="1" ref="N32" ca="1">IF(INDIRECT("M" &amp; ROW())="x", INDIRECT("B" &amp; ROW()) &amp; IF(INDIRECT("E" &amp; ROW())="x", " in 2", " in 3"), "")</f>
        <v>Hailey Baptiste in 3</v>
      </c>
    </row>
    <row r="33" spans="1:14" x14ac:dyDescent="0.3">
      <c r="A33" s="34">
        <v>3</v>
      </c>
      <c r="B33" s="44" t="s">
        <v>121</v>
      </c>
      <c r="C33" s="34" t="s">
        <v>122</v>
      </c>
      <c r="D33" s="35">
        <v>0.50649999999999995</v>
      </c>
      <c r="E33" s="34" t="s">
        <v>139</v>
      </c>
      <c r="F33" s="34">
        <v>83</v>
      </c>
      <c r="G33" s="34">
        <v>240</v>
      </c>
      <c r="H33" s="47">
        <v>2.2699999809265137</v>
      </c>
      <c r="I33" s="23"/>
      <c r="J33" s="23">
        <v>2</v>
      </c>
      <c r="K33" s="13"/>
      <c r="L33" s="21"/>
      <c r="M33" s="51" t="s">
        <v>139</v>
      </c>
      <c r="N33" s="31" t="str" cm="1">
        <f t="array" aca="1" ref="N33" ca="1">IF(INDIRECT("M" &amp; ROW())="x", INDIRECT("B" &amp; ROW()) &amp; IF(INDIRECT("E" &amp; ROW())="x", " in 2", " in 3"), "")</f>
        <v>Jil Teichmann in 2</v>
      </c>
    </row>
    <row r="34" spans="1:14" ht="124.8" x14ac:dyDescent="0.3">
      <c r="A34" s="37"/>
      <c r="B34" s="50" t="s">
        <v>124</v>
      </c>
      <c r="C34" s="37" t="s">
        <v>88</v>
      </c>
      <c r="D34" s="38">
        <v>0.49349999999999999</v>
      </c>
      <c r="E34" s="37"/>
      <c r="F34" s="37">
        <v>47</v>
      </c>
      <c r="G34" s="37" t="s">
        <v>123</v>
      </c>
      <c r="H34" s="48">
        <v>1.6710000038146973</v>
      </c>
      <c r="I34" s="23">
        <v>1.68</v>
      </c>
      <c r="J34" s="23">
        <v>2</v>
      </c>
      <c r="K34" s="52" t="s">
        <v>151</v>
      </c>
      <c r="L34" s="21">
        <v>6</v>
      </c>
      <c r="M34" s="21"/>
      <c r="N34" s="31" t="str" cm="1">
        <f t="array" aca="1" ref="N34" ca="1">IF(INDIRECT("M" &amp; ROW())="x", INDIRECT("B" &amp; ROW()) &amp; IF(INDIRECT("E" &amp; ROW())="x", " in 2", " in 3"), "")</f>
        <v/>
      </c>
    </row>
    <row r="35" spans="1:14" x14ac:dyDescent="0.3">
      <c r="A35" s="34">
        <v>4</v>
      </c>
      <c r="B35" s="44" t="s">
        <v>134</v>
      </c>
      <c r="C35" s="34" t="s">
        <v>81</v>
      </c>
      <c r="D35" s="35">
        <v>0.3926</v>
      </c>
      <c r="E35" s="34" t="s">
        <v>139</v>
      </c>
      <c r="F35" s="34">
        <v>108</v>
      </c>
      <c r="G35" s="34">
        <v>101</v>
      </c>
      <c r="H35" s="47">
        <v>2.63</v>
      </c>
      <c r="I35" s="23"/>
      <c r="J35" s="23"/>
      <c r="K35" s="13"/>
      <c r="L35" s="21"/>
      <c r="M35" s="21"/>
      <c r="N35" s="31" t="str" cm="1">
        <f t="array" aca="1" ref="N35" ca="1">IF(INDIRECT("M" &amp; ROW())="x", INDIRECT("B" &amp; ROW()) &amp; IF(INDIRECT("E" &amp; ROW())="x", " in 2", " in 3"), "")</f>
        <v/>
      </c>
    </row>
    <row r="36" spans="1:14" ht="187.2" x14ac:dyDescent="0.3">
      <c r="A36" s="37"/>
      <c r="B36" s="45" t="s">
        <v>135</v>
      </c>
      <c r="C36" s="37" t="s">
        <v>71</v>
      </c>
      <c r="D36" s="38">
        <v>0.60740000000000005</v>
      </c>
      <c r="E36" s="37"/>
      <c r="F36" s="37">
        <v>97</v>
      </c>
      <c r="G36" s="37">
        <v>54</v>
      </c>
      <c r="H36" s="48">
        <v>1.5</v>
      </c>
      <c r="I36" s="23">
        <v>1.76</v>
      </c>
      <c r="J36" s="23">
        <v>1.7</v>
      </c>
      <c r="K36" s="52" t="s">
        <v>153</v>
      </c>
      <c r="L36" s="21">
        <v>6.5</v>
      </c>
      <c r="M36" s="51" t="s">
        <v>139</v>
      </c>
      <c r="N36" s="31" t="str" cm="1">
        <f t="array" aca="1" ref="N36" ca="1">IF(INDIRECT("M" &amp; ROW())="x", INDIRECT("B" &amp; ROW()) &amp; IF(INDIRECT("E" &amp; ROW())="x", " in 2", " in 3"), "")</f>
        <v>Greetje Minnen in 3</v>
      </c>
    </row>
    <row r="37" spans="1:14" x14ac:dyDescent="0.3">
      <c r="A37" s="34">
        <v>5</v>
      </c>
      <c r="B37" s="46" t="s">
        <v>113</v>
      </c>
      <c r="C37" s="34" t="s">
        <v>85</v>
      </c>
      <c r="D37" s="35">
        <v>0.64380000000000004</v>
      </c>
      <c r="E37" s="34"/>
      <c r="F37" s="34">
        <v>18</v>
      </c>
      <c r="G37" s="34">
        <v>22</v>
      </c>
      <c r="H37" s="47">
        <v>1.371999979019165</v>
      </c>
      <c r="I37" s="23">
        <v>1.39</v>
      </c>
      <c r="J37" s="23">
        <v>1.6</v>
      </c>
      <c r="K37" s="13"/>
      <c r="L37" s="21"/>
      <c r="M37" s="51" t="s">
        <v>139</v>
      </c>
      <c r="N37" s="31" t="str" cm="1">
        <f t="array" aca="1" ref="N37" ca="1">IF(INDIRECT("M" &amp; ROW())="x", INDIRECT("B" &amp; ROW()) &amp; IF(INDIRECT("E" &amp; ROW())="x", " in 2", " in 3"), "")</f>
        <v>Liudmila Samsonova in 3</v>
      </c>
    </row>
    <row r="38" spans="1:14" ht="171.6" x14ac:dyDescent="0.3">
      <c r="A38" s="37"/>
      <c r="B38" s="45" t="s">
        <v>114</v>
      </c>
      <c r="C38" s="37" t="s">
        <v>65</v>
      </c>
      <c r="D38" s="38">
        <v>0.35620000000000002</v>
      </c>
      <c r="E38" s="37" t="s">
        <v>139</v>
      </c>
      <c r="F38" s="37">
        <v>76</v>
      </c>
      <c r="G38" s="37">
        <v>56</v>
      </c>
      <c r="H38" s="48">
        <v>3.2300000190734863</v>
      </c>
      <c r="I38" s="23"/>
      <c r="J38" s="23"/>
      <c r="K38" s="52" t="s">
        <v>152</v>
      </c>
      <c r="L38" s="21">
        <v>6.5</v>
      </c>
      <c r="M38" s="21"/>
      <c r="N38" s="31" t="str" cm="1">
        <f t="array" aca="1" ref="N38" ca="1">IF(INDIRECT("M" &amp; ROW())="x", INDIRECT("B" &amp; ROW()) &amp; IF(INDIRECT("E" &amp; ROW())="x", " in 2", " in 3"), "")</f>
        <v/>
      </c>
    </row>
    <row r="39" spans="1:14" x14ac:dyDescent="0.3">
      <c r="A39" s="34">
        <v>6</v>
      </c>
      <c r="B39" s="44" t="s">
        <v>127</v>
      </c>
      <c r="C39" s="34" t="s">
        <v>117</v>
      </c>
      <c r="D39" s="35">
        <v>0.52470000000000006</v>
      </c>
      <c r="E39" s="34" t="s">
        <v>139</v>
      </c>
      <c r="F39" s="34">
        <v>304</v>
      </c>
      <c r="G39" s="34">
        <v>248</v>
      </c>
      <c r="H39" s="47">
        <v>1.67</v>
      </c>
      <c r="I39" s="23">
        <v>1.81</v>
      </c>
      <c r="J39" s="23">
        <v>1.75</v>
      </c>
      <c r="K39" s="13"/>
      <c r="L39" s="21"/>
      <c r="M39" s="51" t="s">
        <v>139</v>
      </c>
      <c r="N39" s="31" t="str" cm="1">
        <f t="array" aca="1" ref="N39" ca="1">IF(INDIRECT("M" &amp; ROW())="x", INDIRECT("B" &amp; ROW()) &amp; IF(INDIRECT("E" &amp; ROW())="x", " in 2", " in 3"), "")</f>
        <v>Lin Zhu in 2</v>
      </c>
    </row>
    <row r="40" spans="1:14" ht="140.4" x14ac:dyDescent="0.3">
      <c r="A40" s="37"/>
      <c r="B40" s="45" t="s">
        <v>128</v>
      </c>
      <c r="C40" s="37" t="s">
        <v>88</v>
      </c>
      <c r="D40" s="38">
        <v>0.4753</v>
      </c>
      <c r="E40" s="37"/>
      <c r="F40" s="37">
        <v>96</v>
      </c>
      <c r="G40" s="37">
        <v>279</v>
      </c>
      <c r="H40" s="48">
        <v>2.2000000000000002</v>
      </c>
      <c r="I40" s="23"/>
      <c r="J40" s="23"/>
      <c r="K40" s="52" t="s">
        <v>154</v>
      </c>
      <c r="L40" s="21">
        <v>7</v>
      </c>
      <c r="M40" s="21"/>
      <c r="N40" s="31" t="str" cm="1">
        <f t="array" aca="1" ref="N40" ca="1">IF(INDIRECT("M" &amp; ROW())="x", INDIRECT("B" &amp; ROW()) &amp; IF(INDIRECT("E" &amp; ROW())="x", " in 2", " in 3"), "")</f>
        <v/>
      </c>
    </row>
    <row r="41" spans="1:14" x14ac:dyDescent="0.3">
      <c r="A41" s="34">
        <v>7</v>
      </c>
      <c r="B41" s="44" t="s">
        <v>132</v>
      </c>
      <c r="C41" s="34" t="s">
        <v>54</v>
      </c>
      <c r="D41" s="35">
        <v>0.65610000000000002</v>
      </c>
      <c r="E41" s="34"/>
      <c r="F41" s="34">
        <v>61</v>
      </c>
      <c r="G41" s="34">
        <v>52</v>
      </c>
      <c r="H41" s="47">
        <v>1.9900000095367432</v>
      </c>
      <c r="I41" s="23">
        <v>1.73</v>
      </c>
      <c r="J41" s="23">
        <v>1.8</v>
      </c>
      <c r="K41" s="13"/>
      <c r="L41" s="21"/>
      <c r="M41" s="51" t="s">
        <v>139</v>
      </c>
      <c r="N41" s="31" t="str" cm="1">
        <f t="array" aca="1" ref="N41" ca="1">IF(INDIRECT("M" &amp; ROW())="x", INDIRECT("B" &amp; ROW()) &amp; IF(INDIRECT("E" &amp; ROW())="x", " in 2", " in 3"), "")</f>
        <v>Lucia Bronzetti in 3</v>
      </c>
    </row>
    <row r="42" spans="1:14" ht="187.2" x14ac:dyDescent="0.3">
      <c r="A42" s="37"/>
      <c r="B42" s="45" t="s">
        <v>133</v>
      </c>
      <c r="C42" s="37" t="s">
        <v>122</v>
      </c>
      <c r="D42" s="38">
        <v>0.34389999999999998</v>
      </c>
      <c r="E42" s="37" t="s">
        <v>139</v>
      </c>
      <c r="F42" s="37">
        <v>75</v>
      </c>
      <c r="G42" s="37">
        <v>112</v>
      </c>
      <c r="H42" s="48">
        <v>1.8619999885559082</v>
      </c>
      <c r="I42" s="23"/>
      <c r="J42" s="23"/>
      <c r="K42" s="52" t="s">
        <v>155</v>
      </c>
      <c r="L42" s="21">
        <v>7</v>
      </c>
      <c r="M42" s="21"/>
      <c r="N42" s="31" t="str" cm="1">
        <f t="array" aca="1" ref="N42" ca="1">IF(INDIRECT("M" &amp; ROW())="x", INDIRECT("B" &amp; ROW()) &amp; IF(INDIRECT("E" &amp; ROW())="x", " in 2", " in 3"), "")</f>
        <v/>
      </c>
    </row>
    <row r="43" spans="1:14" x14ac:dyDescent="0.3">
      <c r="A43" s="34">
        <v>8</v>
      </c>
      <c r="B43" s="44" t="s">
        <v>136</v>
      </c>
      <c r="C43" s="34" t="s">
        <v>137</v>
      </c>
      <c r="D43" s="35">
        <v>0.3503</v>
      </c>
      <c r="E43" s="34"/>
      <c r="F43" s="34">
        <v>58</v>
      </c>
      <c r="G43" s="34">
        <v>69</v>
      </c>
      <c r="H43" s="47">
        <v>3.3399999141693115</v>
      </c>
      <c r="I43" s="23"/>
      <c r="J43" s="23"/>
      <c r="K43" s="13"/>
      <c r="L43" s="21"/>
      <c r="M43" s="21"/>
      <c r="N43" s="31" t="str" cm="1">
        <f t="array" aca="1" ref="N43" ca="1">IF(INDIRECT("M" &amp; ROW())="x", INDIRECT("B" &amp; ROW()) &amp; IF(INDIRECT("E" &amp; ROW())="x", " in 2", " in 3"), "")</f>
        <v/>
      </c>
    </row>
    <row r="44" spans="1:14" ht="156" x14ac:dyDescent="0.3">
      <c r="A44" s="37"/>
      <c r="B44" s="45" t="s">
        <v>138</v>
      </c>
      <c r="C44" s="37" t="s">
        <v>117</v>
      </c>
      <c r="D44" s="38">
        <v>0.64970000000000006</v>
      </c>
      <c r="E44" s="37" t="s">
        <v>139</v>
      </c>
      <c r="F44" s="37">
        <v>37</v>
      </c>
      <c r="G44" s="37">
        <v>41</v>
      </c>
      <c r="H44" s="48">
        <v>1.3530000448226929</v>
      </c>
      <c r="I44" s="23"/>
      <c r="J44" s="23">
        <v>1.45</v>
      </c>
      <c r="K44" s="52" t="s">
        <v>156</v>
      </c>
      <c r="L44" s="21">
        <v>7</v>
      </c>
      <c r="M44" s="51" t="s">
        <v>139</v>
      </c>
      <c r="N44" s="31" t="str" cm="1">
        <f t="array" aca="1" ref="N44" ca="1">IF(INDIRECT("M" &amp; ROW())="x", INDIRECT("B" &amp; ROW()) &amp; IF(INDIRECT("E" &amp; ROW())="x", " in 2", " in 3"), "")</f>
        <v>Xinyu Wang in 2</v>
      </c>
    </row>
    <row r="45" spans="1:14" x14ac:dyDescent="0.3">
      <c r="A45" s="34">
        <v>9</v>
      </c>
      <c r="B45" s="46" t="s">
        <v>115</v>
      </c>
      <c r="C45" s="34" t="s">
        <v>65</v>
      </c>
      <c r="D45" s="35">
        <v>0.60970000000000002</v>
      </c>
      <c r="E45" s="34"/>
      <c r="F45" s="34">
        <v>53</v>
      </c>
      <c r="G45" s="34">
        <v>45</v>
      </c>
      <c r="H45" s="47">
        <v>1.4</v>
      </c>
      <c r="I45" s="23">
        <v>1.5</v>
      </c>
      <c r="J45" s="23">
        <v>1.7</v>
      </c>
      <c r="K45" s="13"/>
      <c r="L45" s="21"/>
      <c r="M45" s="51" t="s">
        <v>139</v>
      </c>
      <c r="N45" s="31" t="str" cm="1">
        <f t="array" aca="1" ref="N45" ca="1">IF(INDIRECT("M" &amp; ROW())="x", INDIRECT("B" &amp; ROW()) &amp; IF(INDIRECT("E" &amp; ROW())="x", " in 2", " in 3"), "")</f>
        <v>Peyton Stearns in 3</v>
      </c>
    </row>
    <row r="46" spans="1:14" ht="187.2" x14ac:dyDescent="0.3">
      <c r="A46" s="37"/>
      <c r="B46" s="45" t="s">
        <v>116</v>
      </c>
      <c r="C46" s="37" t="s">
        <v>117</v>
      </c>
      <c r="D46" s="38">
        <v>0.39029999999999998</v>
      </c>
      <c r="E46" s="37" t="s">
        <v>139</v>
      </c>
      <c r="F46" s="37">
        <v>192</v>
      </c>
      <c r="G46" s="37">
        <v>58</v>
      </c>
      <c r="H46" s="48">
        <v>3</v>
      </c>
      <c r="I46" s="23"/>
      <c r="J46" s="23"/>
      <c r="K46" s="52" t="s">
        <v>157</v>
      </c>
      <c r="L46" s="21">
        <v>6.5</v>
      </c>
      <c r="M46" s="21"/>
      <c r="N46" s="31" t="str" cm="1">
        <f t="array" aca="1" ref="N46" ca="1">IF(INDIRECT("M" &amp; ROW())="x", INDIRECT("B" &amp; ROW()) &amp; IF(INDIRECT("E" &amp; ROW())="x", " in 2", " in 3"), "")</f>
        <v/>
      </c>
    </row>
    <row r="47" spans="1:14" x14ac:dyDescent="0.3">
      <c r="A47" s="34">
        <v>10</v>
      </c>
      <c r="B47" s="44" t="s">
        <v>129</v>
      </c>
      <c r="C47" s="34" t="s">
        <v>130</v>
      </c>
      <c r="D47" s="35">
        <v>0.6048</v>
      </c>
      <c r="E47" s="34" t="s">
        <v>139</v>
      </c>
      <c r="F47" s="34">
        <v>50</v>
      </c>
      <c r="G47" s="34">
        <v>20</v>
      </c>
      <c r="H47" s="47">
        <v>1.8259999752044678</v>
      </c>
      <c r="I47" s="23">
        <v>1.95</v>
      </c>
      <c r="J47" s="23">
        <v>2.1</v>
      </c>
      <c r="K47" s="13"/>
      <c r="L47" s="21"/>
      <c r="M47" s="21"/>
      <c r="N47" s="31" t="str" cm="1">
        <f t="array" aca="1" ref="N47" ca="1">IF(INDIRECT("M" &amp; ROW())="x", INDIRECT("B" &amp; ROW()) &amp; IF(INDIRECT("E" &amp; ROW())="x", " in 2", " in 3"), "")</f>
        <v/>
      </c>
    </row>
    <row r="48" spans="1:14" ht="202.8" x14ac:dyDescent="0.3">
      <c r="A48" s="37"/>
      <c r="B48" s="45" t="s">
        <v>131</v>
      </c>
      <c r="C48" s="37" t="s">
        <v>117</v>
      </c>
      <c r="D48" s="38">
        <v>0.3952</v>
      </c>
      <c r="E48" s="37"/>
      <c r="F48" s="37">
        <v>98</v>
      </c>
      <c r="G48" s="37">
        <v>28</v>
      </c>
      <c r="H48" s="48">
        <v>2.0399999618530273</v>
      </c>
      <c r="I48" s="23"/>
      <c r="J48" s="23">
        <v>1.9</v>
      </c>
      <c r="K48" s="52" t="s">
        <v>158</v>
      </c>
      <c r="L48" s="21">
        <v>7</v>
      </c>
      <c r="M48" s="51" t="s">
        <v>139</v>
      </c>
      <c r="N48" s="31" t="str" cm="1">
        <f t="array" aca="1" ref="N48" ca="1">IF(INDIRECT("M" &amp; ROW())="x", INDIRECT("B" &amp; ROW()) &amp; IF(INDIRECT("E" &amp; ROW())="x", " in 2", " in 3"), "")</f>
        <v>Yue Yuan in 3</v>
      </c>
    </row>
    <row r="49" spans="1:14" x14ac:dyDescent="0.3">
      <c r="A49" s="10"/>
      <c r="B49" s="21"/>
      <c r="C49" s="21"/>
      <c r="D49" s="21"/>
      <c r="E49" s="22"/>
      <c r="F49" s="21"/>
      <c r="G49" s="21"/>
      <c r="H49" s="23"/>
      <c r="I49" s="23"/>
      <c r="J49" s="23"/>
      <c r="K49" s="13"/>
      <c r="L49" s="21"/>
      <c r="M49" s="21"/>
      <c r="N49" s="31"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1"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1"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1"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1"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1"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1"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1"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1"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1"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1"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1"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1"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1"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1"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1"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1"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1"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1"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1"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1"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1"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1"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1"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1"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1"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1"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1"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1"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1"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1"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1"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1"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1"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1"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1"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1"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1"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1"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1"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1"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1"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1"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1"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1"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1"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1"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1"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1"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1"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1"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1"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1"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1"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1"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1"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1"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1"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1"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1"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1"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1"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1"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1"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1"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1"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1"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1"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1"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1"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1"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1"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t="str">
        <f t="shared" ref="N298:N327" si="0">SUBSTITUTE(O298, "x",B298)</f>
        <v/>
      </c>
    </row>
    <row r="299" spans="1:14" x14ac:dyDescent="0.3">
      <c r="A299" s="10"/>
      <c r="B299" s="10"/>
      <c r="C299" s="10"/>
      <c r="D299" s="10"/>
      <c r="E299" s="11"/>
      <c r="F299" s="10"/>
      <c r="G299" s="10"/>
      <c r="H299" s="12"/>
      <c r="I299" s="12"/>
      <c r="J299" s="12"/>
      <c r="K299" s="13"/>
      <c r="L299" s="10"/>
      <c r="M299" s="10"/>
      <c r="N299" s="31" t="str">
        <f t="shared" si="0"/>
        <v/>
      </c>
    </row>
    <row r="300" spans="1:14" x14ac:dyDescent="0.3">
      <c r="A300" s="10"/>
      <c r="B300" s="10"/>
      <c r="C300" s="10"/>
      <c r="D300" s="10"/>
      <c r="E300" s="11"/>
      <c r="F300" s="10"/>
      <c r="G300" s="10"/>
      <c r="H300" s="12"/>
      <c r="I300" s="12"/>
      <c r="J300" s="12"/>
      <c r="K300" s="13"/>
      <c r="L300" s="10"/>
      <c r="M300" s="10"/>
      <c r="N300" s="31" t="str">
        <f t="shared" si="0"/>
        <v/>
      </c>
    </row>
    <row r="301" spans="1:14" x14ac:dyDescent="0.3">
      <c r="A301" s="10"/>
      <c r="B301" s="10"/>
      <c r="C301" s="10"/>
      <c r="D301" s="10"/>
      <c r="E301" s="11"/>
      <c r="F301" s="10"/>
      <c r="G301" s="10"/>
      <c r="H301" s="12"/>
      <c r="I301" s="12"/>
      <c r="J301" s="12"/>
      <c r="K301" s="13"/>
      <c r="L301" s="10"/>
      <c r="M301" s="10"/>
      <c r="N301" s="31" t="str">
        <f t="shared" si="0"/>
        <v/>
      </c>
    </row>
    <row r="302" spans="1:14" x14ac:dyDescent="0.3">
      <c r="A302" s="10"/>
      <c r="B302" s="10"/>
      <c r="C302" s="10"/>
      <c r="D302" s="10"/>
      <c r="E302" s="11"/>
      <c r="F302" s="10"/>
      <c r="G302" s="10"/>
      <c r="H302" s="12"/>
      <c r="I302" s="12"/>
      <c r="J302" s="12"/>
      <c r="K302" s="13"/>
      <c r="L302" s="10"/>
      <c r="M302" s="10"/>
      <c r="N302" s="31" t="str">
        <f t="shared" si="0"/>
        <v/>
      </c>
    </row>
    <row r="303" spans="1:14" x14ac:dyDescent="0.3">
      <c r="A303" s="10"/>
      <c r="B303" s="10"/>
      <c r="C303" s="10"/>
      <c r="D303" s="10"/>
      <c r="E303" s="11"/>
      <c r="F303" s="10"/>
      <c r="G303" s="10"/>
      <c r="H303" s="12"/>
      <c r="I303" s="12"/>
      <c r="J303" s="12"/>
      <c r="K303" s="13"/>
      <c r="L303" s="10"/>
      <c r="M303" s="10"/>
      <c r="N303" s="31" t="str">
        <f t="shared" si="0"/>
        <v/>
      </c>
    </row>
    <row r="304" spans="1:14" x14ac:dyDescent="0.3">
      <c r="A304" s="10"/>
      <c r="B304" s="10"/>
      <c r="C304" s="10"/>
      <c r="D304" s="10"/>
      <c r="E304" s="11"/>
      <c r="F304" s="10"/>
      <c r="G304" s="10"/>
      <c r="H304" s="12"/>
      <c r="I304" s="12"/>
      <c r="J304" s="12"/>
      <c r="K304" s="13"/>
      <c r="L304" s="10"/>
      <c r="M304" s="10"/>
      <c r="N304" s="31" t="str">
        <f t="shared" si="0"/>
        <v/>
      </c>
    </row>
    <row r="305" spans="1:14" x14ac:dyDescent="0.3">
      <c r="A305" s="10"/>
      <c r="B305" s="10"/>
      <c r="C305" s="10"/>
      <c r="D305" s="10"/>
      <c r="E305" s="11"/>
      <c r="F305" s="10"/>
      <c r="G305" s="10"/>
      <c r="H305" s="12"/>
      <c r="I305" s="12"/>
      <c r="J305" s="12"/>
      <c r="K305" s="13"/>
      <c r="L305" s="10"/>
      <c r="M305" s="10"/>
      <c r="N305" s="31" t="str">
        <f t="shared" si="0"/>
        <v/>
      </c>
    </row>
    <row r="306" spans="1:14" x14ac:dyDescent="0.3">
      <c r="A306" s="10"/>
      <c r="B306" s="10"/>
      <c r="C306" s="10"/>
      <c r="D306" s="10"/>
      <c r="E306" s="11"/>
      <c r="F306" s="10"/>
      <c r="G306" s="10"/>
      <c r="H306" s="12"/>
      <c r="I306" s="12"/>
      <c r="J306" s="12"/>
      <c r="K306" s="13"/>
      <c r="L306" s="10"/>
      <c r="M306" s="10"/>
      <c r="N306" s="31" t="str">
        <f t="shared" si="0"/>
        <v/>
      </c>
    </row>
    <row r="307" spans="1:14" x14ac:dyDescent="0.3">
      <c r="A307" s="10"/>
      <c r="B307" s="10"/>
      <c r="C307" s="10"/>
      <c r="D307" s="10"/>
      <c r="E307" s="11"/>
      <c r="F307" s="10"/>
      <c r="G307" s="10"/>
      <c r="H307" s="12"/>
      <c r="I307" s="12"/>
      <c r="J307" s="12"/>
      <c r="K307" s="13"/>
      <c r="L307" s="10"/>
      <c r="M307" s="10"/>
      <c r="N307" s="31" t="str">
        <f t="shared" si="0"/>
        <v/>
      </c>
    </row>
    <row r="308" spans="1:14" x14ac:dyDescent="0.3">
      <c r="A308" s="10"/>
      <c r="B308" s="10"/>
      <c r="C308" s="10"/>
      <c r="D308" s="10"/>
      <c r="E308" s="11"/>
      <c r="F308" s="10"/>
      <c r="G308" s="10"/>
      <c r="H308" s="12"/>
      <c r="I308" s="12"/>
      <c r="J308" s="12"/>
      <c r="K308" s="13"/>
      <c r="L308" s="10"/>
      <c r="M308" s="10"/>
      <c r="N308" s="31" t="str">
        <f t="shared" si="0"/>
        <v/>
      </c>
    </row>
    <row r="309" spans="1:14" x14ac:dyDescent="0.3">
      <c r="A309" s="10"/>
      <c r="B309" s="10"/>
      <c r="C309" s="10"/>
      <c r="D309" s="10"/>
      <c r="E309" s="11"/>
      <c r="F309" s="10"/>
      <c r="G309" s="10"/>
      <c r="H309" s="12"/>
      <c r="I309" s="12"/>
      <c r="J309" s="12"/>
      <c r="K309" s="13"/>
      <c r="L309" s="10"/>
      <c r="M309" s="10"/>
      <c r="N309" s="31" t="str">
        <f t="shared" si="0"/>
        <v/>
      </c>
    </row>
    <row r="310" spans="1:14" x14ac:dyDescent="0.3">
      <c r="A310" s="10"/>
      <c r="B310" s="10"/>
      <c r="C310" s="10"/>
      <c r="D310" s="10"/>
      <c r="E310" s="11"/>
      <c r="F310" s="10"/>
      <c r="G310" s="10"/>
      <c r="H310" s="12"/>
      <c r="I310" s="12"/>
      <c r="J310" s="12"/>
      <c r="K310" s="13"/>
      <c r="L310" s="10"/>
      <c r="M310" s="10"/>
      <c r="N310" s="31" t="str">
        <f t="shared" si="0"/>
        <v/>
      </c>
    </row>
    <row r="311" spans="1:14" x14ac:dyDescent="0.3">
      <c r="A311" s="10"/>
      <c r="B311" s="10"/>
      <c r="C311" s="10"/>
      <c r="D311" s="10"/>
      <c r="E311" s="11"/>
      <c r="F311" s="10"/>
      <c r="G311" s="10"/>
      <c r="H311" s="12"/>
      <c r="I311" s="12"/>
      <c r="J311" s="12"/>
      <c r="K311" s="13"/>
      <c r="L311" s="10"/>
      <c r="M311" s="10"/>
      <c r="N311" s="31" t="str">
        <f t="shared" si="0"/>
        <v/>
      </c>
    </row>
    <row r="312" spans="1:14" x14ac:dyDescent="0.3">
      <c r="A312" s="10"/>
      <c r="B312" s="10"/>
      <c r="C312" s="10"/>
      <c r="D312" s="10"/>
      <c r="E312" s="11"/>
      <c r="F312" s="10"/>
      <c r="G312" s="10"/>
      <c r="H312" s="12"/>
      <c r="I312" s="12"/>
      <c r="J312" s="12"/>
      <c r="K312" s="13"/>
      <c r="L312" s="10"/>
      <c r="M312" s="10"/>
      <c r="N312" s="31" t="str">
        <f t="shared" si="0"/>
        <v/>
      </c>
    </row>
    <row r="313" spans="1:14" x14ac:dyDescent="0.3">
      <c r="A313" s="10"/>
      <c r="B313" s="10"/>
      <c r="C313" s="10"/>
      <c r="D313" s="10"/>
      <c r="E313" s="11"/>
      <c r="F313" s="10"/>
      <c r="G313" s="10"/>
      <c r="H313" s="12"/>
      <c r="I313" s="12"/>
      <c r="J313" s="12"/>
      <c r="K313" s="13"/>
      <c r="L313" s="10"/>
      <c r="M313" s="10"/>
      <c r="N313" s="31" t="str">
        <f t="shared" si="0"/>
        <v/>
      </c>
    </row>
    <row r="314" spans="1:14" x14ac:dyDescent="0.3">
      <c r="A314" s="10"/>
      <c r="B314" s="10"/>
      <c r="C314" s="10"/>
      <c r="D314" s="10"/>
      <c r="E314" s="11"/>
      <c r="F314" s="10"/>
      <c r="G314" s="10"/>
      <c r="H314" s="12"/>
      <c r="I314" s="12"/>
      <c r="J314" s="12"/>
      <c r="K314" s="13"/>
      <c r="L314" s="10"/>
      <c r="M314" s="10"/>
      <c r="N314" s="31" t="str">
        <f t="shared" si="0"/>
        <v/>
      </c>
    </row>
    <row r="315" spans="1:14" x14ac:dyDescent="0.3">
      <c r="A315" s="10"/>
      <c r="B315" s="10"/>
      <c r="C315" s="10"/>
      <c r="D315" s="10"/>
      <c r="E315" s="11"/>
      <c r="F315" s="10"/>
      <c r="G315" s="10"/>
      <c r="H315" s="12"/>
      <c r="I315" s="12"/>
      <c r="J315" s="12"/>
      <c r="K315" s="13"/>
      <c r="L315" s="10"/>
      <c r="M315" s="10"/>
      <c r="N315" s="31" t="str">
        <f t="shared" si="0"/>
        <v/>
      </c>
    </row>
    <row r="316" spans="1:14" x14ac:dyDescent="0.3">
      <c r="A316" s="10"/>
      <c r="B316" s="10"/>
      <c r="C316" s="10"/>
      <c r="D316" s="10"/>
      <c r="E316" s="11"/>
      <c r="F316" s="10"/>
      <c r="G316" s="10"/>
      <c r="H316" s="12"/>
      <c r="I316" s="12"/>
      <c r="J316" s="12"/>
      <c r="K316" s="13"/>
      <c r="L316" s="10"/>
      <c r="M316" s="10"/>
      <c r="N316" s="31" t="str">
        <f t="shared" si="0"/>
        <v/>
      </c>
    </row>
    <row r="317" spans="1:14" x14ac:dyDescent="0.3">
      <c r="A317" s="10"/>
      <c r="B317" s="10"/>
      <c r="C317" s="10"/>
      <c r="D317" s="10"/>
      <c r="E317" s="11"/>
      <c r="F317" s="10"/>
      <c r="G317" s="10"/>
      <c r="H317" s="12"/>
      <c r="I317" s="12"/>
      <c r="J317" s="12"/>
      <c r="K317" s="13"/>
      <c r="L317" s="10"/>
      <c r="M317" s="10"/>
      <c r="N317" s="31" t="str">
        <f t="shared" si="0"/>
        <v/>
      </c>
    </row>
    <row r="318" spans="1:14" x14ac:dyDescent="0.3">
      <c r="A318" s="10"/>
      <c r="B318" s="10"/>
      <c r="C318" s="10"/>
      <c r="D318" s="10"/>
      <c r="E318" s="11"/>
      <c r="F318" s="10"/>
      <c r="G318" s="10"/>
      <c r="H318" s="12"/>
      <c r="I318" s="12"/>
      <c r="J318" s="12"/>
      <c r="K318" s="13"/>
      <c r="L318" s="10"/>
      <c r="M318" s="10"/>
      <c r="N318" s="31" t="str">
        <f t="shared" si="0"/>
        <v/>
      </c>
    </row>
    <row r="319" spans="1:14" x14ac:dyDescent="0.3">
      <c r="A319" s="10"/>
      <c r="B319" s="10"/>
      <c r="C319" s="10"/>
      <c r="D319" s="10"/>
      <c r="E319" s="11"/>
      <c r="F319" s="10"/>
      <c r="G319" s="10"/>
      <c r="H319" s="12"/>
      <c r="I319" s="12"/>
      <c r="J319" s="12"/>
      <c r="K319" s="13"/>
      <c r="L319" s="10"/>
      <c r="M319" s="10"/>
      <c r="N319" s="31" t="str">
        <f t="shared" si="0"/>
        <v/>
      </c>
    </row>
    <row r="320" spans="1:14" x14ac:dyDescent="0.3">
      <c r="A320" s="10"/>
      <c r="B320" s="10"/>
      <c r="C320" s="10"/>
      <c r="D320" s="10"/>
      <c r="E320" s="11"/>
      <c r="F320" s="10"/>
      <c r="G320" s="10"/>
      <c r="H320" s="12"/>
      <c r="I320" s="12"/>
      <c r="J320" s="12"/>
      <c r="K320" s="13"/>
      <c r="L320" s="10"/>
      <c r="M320" s="10"/>
      <c r="N320" s="31" t="str">
        <f t="shared" si="0"/>
        <v/>
      </c>
    </row>
    <row r="321" spans="1:14" x14ac:dyDescent="0.3">
      <c r="A321" s="10"/>
      <c r="B321" s="10"/>
      <c r="C321" s="10"/>
      <c r="D321" s="10"/>
      <c r="E321" s="11"/>
      <c r="F321" s="10"/>
      <c r="G321" s="10"/>
      <c r="H321" s="12"/>
      <c r="I321" s="12"/>
      <c r="J321" s="12"/>
      <c r="K321" s="13"/>
      <c r="L321" s="10"/>
      <c r="M321" s="10"/>
      <c r="N321" s="31" t="str">
        <f t="shared" si="0"/>
        <v/>
      </c>
    </row>
    <row r="322" spans="1:14" x14ac:dyDescent="0.3">
      <c r="A322" s="10"/>
      <c r="B322" s="10"/>
      <c r="C322" s="10"/>
      <c r="D322" s="10"/>
      <c r="E322" s="11"/>
      <c r="F322" s="10"/>
      <c r="G322" s="10"/>
      <c r="H322" s="12"/>
      <c r="I322" s="12"/>
      <c r="J322" s="12"/>
      <c r="K322" s="13"/>
      <c r="L322" s="10"/>
      <c r="M322" s="10"/>
      <c r="N322" s="31" t="str">
        <f t="shared" si="0"/>
        <v/>
      </c>
    </row>
    <row r="323" spans="1:14" x14ac:dyDescent="0.3">
      <c r="A323" s="10"/>
      <c r="B323" s="10"/>
      <c r="C323" s="10"/>
      <c r="D323" s="10"/>
      <c r="E323" s="11"/>
      <c r="F323" s="10"/>
      <c r="G323" s="10"/>
      <c r="H323" s="12"/>
      <c r="I323" s="12"/>
      <c r="J323" s="12"/>
      <c r="K323" s="13"/>
      <c r="L323" s="10"/>
      <c r="M323" s="10"/>
      <c r="N323" s="31" t="str">
        <f t="shared" si="0"/>
        <v/>
      </c>
    </row>
    <row r="324" spans="1:14" x14ac:dyDescent="0.3">
      <c r="A324" s="10"/>
      <c r="B324" s="10"/>
      <c r="C324" s="10"/>
      <c r="D324" s="10"/>
      <c r="E324" s="11"/>
      <c r="F324" s="10"/>
      <c r="G324" s="10"/>
      <c r="H324" s="12"/>
      <c r="I324" s="12"/>
      <c r="J324" s="12"/>
      <c r="K324" s="13"/>
      <c r="L324" s="10"/>
      <c r="M324" s="10"/>
      <c r="N324" s="31" t="str">
        <f t="shared" si="0"/>
        <v/>
      </c>
    </row>
    <row r="325" spans="1:14" x14ac:dyDescent="0.3">
      <c r="A325" s="10"/>
      <c r="B325" s="10"/>
      <c r="C325" s="10"/>
      <c r="D325" s="10"/>
      <c r="E325" s="11"/>
      <c r="F325" s="10"/>
      <c r="G325" s="10"/>
      <c r="H325" s="12"/>
      <c r="I325" s="12"/>
      <c r="J325" s="12"/>
      <c r="K325" s="13"/>
      <c r="L325" s="10"/>
      <c r="M325" s="10"/>
      <c r="N325" s="31" t="str">
        <f t="shared" si="0"/>
        <v/>
      </c>
    </row>
    <row r="326" spans="1:14" x14ac:dyDescent="0.3">
      <c r="A326" s="10"/>
      <c r="B326" s="10"/>
      <c r="C326" s="10"/>
      <c r="D326" s="10"/>
      <c r="E326" s="11"/>
      <c r="F326" s="10"/>
      <c r="G326" s="10"/>
      <c r="H326" s="12"/>
      <c r="I326" s="12"/>
      <c r="J326" s="12"/>
      <c r="K326" s="13"/>
      <c r="L326" s="10"/>
      <c r="M326" s="10"/>
      <c r="N326" s="31" t="str">
        <f t="shared" si="0"/>
        <v/>
      </c>
    </row>
    <row r="327" spans="1:14" x14ac:dyDescent="0.3">
      <c r="A327" s="10"/>
      <c r="B327" s="10"/>
      <c r="C327" s="10"/>
      <c r="D327" s="10"/>
      <c r="E327" s="11"/>
      <c r="F327" s="10"/>
      <c r="G327" s="10"/>
      <c r="H327" s="12"/>
      <c r="I327" s="12"/>
      <c r="J327" s="12"/>
      <c r="K327" s="13"/>
      <c r="L327" s="10"/>
      <c r="M327" s="10"/>
      <c r="N327" s="31" t="str">
        <f t="shared" si="0"/>
        <v/>
      </c>
    </row>
    <row r="328" spans="1:14" x14ac:dyDescent="0.3">
      <c r="A328" s="10"/>
      <c r="B328" s="10"/>
      <c r="C328" s="10"/>
      <c r="D328" s="10"/>
      <c r="E328" s="11"/>
      <c r="F328" s="10"/>
      <c r="G328" s="10"/>
      <c r="H328" s="12"/>
      <c r="I328" s="12"/>
      <c r="J328" s="12"/>
      <c r="K328" s="13"/>
      <c r="L328" s="10"/>
      <c r="M328" s="10"/>
      <c r="N328" s="31" t="str">
        <f t="shared" ref="N328:N378" si="1">SUBSTITUTE(O328, "x",B328)</f>
        <v/>
      </c>
    </row>
    <row r="329" spans="1:14" x14ac:dyDescent="0.3">
      <c r="A329" s="10"/>
      <c r="B329" s="10"/>
      <c r="C329" s="10"/>
      <c r="D329" s="10"/>
      <c r="E329" s="11"/>
      <c r="F329" s="10"/>
      <c r="G329" s="10"/>
      <c r="H329" s="12"/>
      <c r="I329" s="12"/>
      <c r="J329" s="12"/>
      <c r="K329" s="13"/>
      <c r="L329" s="10"/>
      <c r="M329" s="10"/>
      <c r="N329" s="31" t="str">
        <f t="shared" si="1"/>
        <v/>
      </c>
    </row>
    <row r="330" spans="1:14" x14ac:dyDescent="0.3">
      <c r="A330" s="10"/>
      <c r="B330" s="10"/>
      <c r="C330" s="10"/>
      <c r="D330" s="10"/>
      <c r="E330" s="11"/>
      <c r="F330" s="10"/>
      <c r="G330" s="10"/>
      <c r="H330" s="12"/>
      <c r="I330" s="12"/>
      <c r="J330" s="12"/>
      <c r="K330" s="13"/>
      <c r="L330" s="10"/>
      <c r="M330" s="10"/>
      <c r="N330" s="31" t="str">
        <f t="shared" si="1"/>
        <v/>
      </c>
    </row>
    <row r="331" spans="1:14" x14ac:dyDescent="0.3">
      <c r="A331" s="10"/>
      <c r="B331" s="10"/>
      <c r="C331" s="10"/>
      <c r="D331" s="10"/>
      <c r="E331" s="11"/>
      <c r="F331" s="10"/>
      <c r="G331" s="10"/>
      <c r="H331" s="12"/>
      <c r="I331" s="12"/>
      <c r="J331" s="12"/>
      <c r="K331" s="13"/>
      <c r="L331" s="10"/>
      <c r="M331" s="10"/>
      <c r="N331" s="31" t="str">
        <f t="shared" si="1"/>
        <v/>
      </c>
    </row>
    <row r="332" spans="1:14" x14ac:dyDescent="0.3">
      <c r="A332" s="10"/>
      <c r="B332" s="10"/>
      <c r="C332" s="10"/>
      <c r="D332" s="10"/>
      <c r="E332" s="11"/>
      <c r="F332" s="10"/>
      <c r="G332" s="10"/>
      <c r="H332" s="12"/>
      <c r="I332" s="12"/>
      <c r="J332" s="12"/>
      <c r="K332" s="13"/>
      <c r="L332" s="10"/>
      <c r="M332" s="10"/>
      <c r="N332" s="31" t="str">
        <f t="shared" si="1"/>
        <v/>
      </c>
    </row>
    <row r="333" spans="1:14" x14ac:dyDescent="0.3">
      <c r="A333" s="10"/>
      <c r="B333" s="10"/>
      <c r="C333" s="10"/>
      <c r="D333" s="10"/>
      <c r="E333" s="11"/>
      <c r="F333" s="10"/>
      <c r="G333" s="10"/>
      <c r="H333" s="12"/>
      <c r="I333" s="12"/>
      <c r="J333" s="12"/>
      <c r="K333" s="13"/>
      <c r="L333" s="10"/>
      <c r="M333" s="10"/>
      <c r="N333" s="31" t="str">
        <f t="shared" si="1"/>
        <v/>
      </c>
    </row>
    <row r="334" spans="1:14" x14ac:dyDescent="0.3">
      <c r="A334" s="10"/>
      <c r="B334" s="10"/>
      <c r="C334" s="10"/>
      <c r="D334" s="10"/>
      <c r="E334" s="11"/>
      <c r="F334" s="10"/>
      <c r="G334" s="10"/>
      <c r="H334" s="12"/>
      <c r="I334" s="12"/>
      <c r="J334" s="12"/>
      <c r="K334" s="13"/>
      <c r="L334" s="10"/>
      <c r="M334" s="10"/>
      <c r="N334" s="31" t="str">
        <f t="shared" si="1"/>
        <v/>
      </c>
    </row>
    <row r="335" spans="1:14" x14ac:dyDescent="0.3">
      <c r="A335" s="10"/>
      <c r="B335" s="10"/>
      <c r="C335" s="10"/>
      <c r="D335" s="10"/>
      <c r="E335" s="11"/>
      <c r="F335" s="10"/>
      <c r="G335" s="10"/>
      <c r="H335" s="12"/>
      <c r="I335" s="12"/>
      <c r="J335" s="12"/>
      <c r="K335" s="13"/>
      <c r="L335" s="10"/>
      <c r="M335" s="10"/>
      <c r="N335" s="31" t="str">
        <f t="shared" si="1"/>
        <v/>
      </c>
    </row>
    <row r="336" spans="1:14" x14ac:dyDescent="0.3">
      <c r="A336" s="10"/>
      <c r="B336" s="10"/>
      <c r="C336" s="10"/>
      <c r="D336" s="10"/>
      <c r="E336" s="11"/>
      <c r="F336" s="10"/>
      <c r="G336" s="10"/>
      <c r="H336" s="12"/>
      <c r="I336" s="12"/>
      <c r="J336" s="12"/>
      <c r="K336" s="13"/>
      <c r="L336" s="10"/>
      <c r="M336" s="10"/>
      <c r="N336" s="31" t="str">
        <f t="shared" si="1"/>
        <v/>
      </c>
    </row>
    <row r="337" spans="1:14" x14ac:dyDescent="0.3">
      <c r="A337" s="10"/>
      <c r="B337" s="10"/>
      <c r="C337" s="10"/>
      <c r="D337" s="10"/>
      <c r="E337" s="11"/>
      <c r="F337" s="10"/>
      <c r="G337" s="10"/>
      <c r="H337" s="12"/>
      <c r="I337" s="12"/>
      <c r="J337" s="12"/>
      <c r="K337" s="13"/>
      <c r="L337" s="10"/>
      <c r="M337" s="10"/>
      <c r="N337" s="31" t="str">
        <f t="shared" si="1"/>
        <v/>
      </c>
    </row>
    <row r="338" spans="1:14" x14ac:dyDescent="0.3">
      <c r="A338" s="10"/>
      <c r="B338" s="10"/>
      <c r="C338" s="10"/>
      <c r="D338" s="10"/>
      <c r="E338" s="11"/>
      <c r="F338" s="10"/>
      <c r="G338" s="10"/>
      <c r="H338" s="12"/>
      <c r="I338" s="12"/>
      <c r="J338" s="12"/>
      <c r="K338" s="13"/>
      <c r="L338" s="10"/>
      <c r="M338" s="10"/>
      <c r="N338" s="31" t="str">
        <f t="shared" si="1"/>
        <v/>
      </c>
    </row>
    <row r="339" spans="1:14" x14ac:dyDescent="0.3">
      <c r="A339" s="10"/>
      <c r="B339" s="10"/>
      <c r="C339" s="10"/>
      <c r="D339" s="10"/>
      <c r="E339" s="11"/>
      <c r="F339" s="10"/>
      <c r="G339" s="10"/>
      <c r="H339" s="12"/>
      <c r="I339" s="12"/>
      <c r="J339" s="12"/>
      <c r="K339" s="13"/>
      <c r="L339" s="10"/>
      <c r="M339" s="10"/>
      <c r="N339" s="31" t="str">
        <f t="shared" si="1"/>
        <v/>
      </c>
    </row>
    <row r="340" spans="1:14" x14ac:dyDescent="0.3">
      <c r="A340" s="10"/>
      <c r="B340" s="10"/>
      <c r="C340" s="10"/>
      <c r="D340" s="10"/>
      <c r="E340" s="11"/>
      <c r="F340" s="10"/>
      <c r="G340" s="10"/>
      <c r="H340" s="12"/>
      <c r="I340" s="12"/>
      <c r="J340" s="12"/>
      <c r="K340" s="13"/>
      <c r="L340" s="10"/>
      <c r="M340" s="10"/>
      <c r="N340" s="31" t="str">
        <f t="shared" si="1"/>
        <v/>
      </c>
    </row>
    <row r="341" spans="1:14" x14ac:dyDescent="0.3">
      <c r="A341" s="10"/>
      <c r="B341" s="10"/>
      <c r="C341" s="10"/>
      <c r="D341" s="10"/>
      <c r="E341" s="11"/>
      <c r="F341" s="10"/>
      <c r="G341" s="10"/>
      <c r="H341" s="12"/>
      <c r="I341" s="12"/>
      <c r="J341" s="12"/>
      <c r="K341" s="13"/>
      <c r="L341" s="10"/>
      <c r="M341" s="10"/>
      <c r="N341" s="31" t="str">
        <f t="shared" si="1"/>
        <v/>
      </c>
    </row>
    <row r="342" spans="1:14" x14ac:dyDescent="0.3">
      <c r="A342" s="10"/>
      <c r="B342" s="10"/>
      <c r="C342" s="10"/>
      <c r="D342" s="10"/>
      <c r="E342" s="11"/>
      <c r="F342" s="10"/>
      <c r="G342" s="10"/>
      <c r="H342" s="12"/>
      <c r="I342" s="12"/>
      <c r="J342" s="12"/>
      <c r="K342" s="13"/>
      <c r="L342" s="10"/>
      <c r="M342" s="10"/>
      <c r="N342" s="31" t="str">
        <f t="shared" si="1"/>
        <v/>
      </c>
    </row>
    <row r="343" spans="1:14" x14ac:dyDescent="0.3">
      <c r="A343" s="10"/>
      <c r="B343" s="10"/>
      <c r="C343" s="10"/>
      <c r="D343" s="10"/>
      <c r="E343" s="11"/>
      <c r="F343" s="10"/>
      <c r="G343" s="10"/>
      <c r="H343" s="12"/>
      <c r="I343" s="12"/>
      <c r="J343" s="12"/>
      <c r="K343" s="13"/>
      <c r="L343" s="10"/>
      <c r="M343" s="10"/>
      <c r="N343" s="31" t="str">
        <f t="shared" si="1"/>
        <v/>
      </c>
    </row>
    <row r="344" spans="1:14" x14ac:dyDescent="0.3">
      <c r="A344" s="10"/>
      <c r="B344" s="10"/>
      <c r="C344" s="10"/>
      <c r="D344" s="10"/>
      <c r="E344" s="11"/>
      <c r="F344" s="10"/>
      <c r="G344" s="10"/>
      <c r="H344" s="12"/>
      <c r="I344" s="12"/>
      <c r="J344" s="12"/>
      <c r="K344" s="13"/>
      <c r="L344" s="10"/>
      <c r="M344" s="10"/>
      <c r="N344" s="31" t="str">
        <f t="shared" si="1"/>
        <v/>
      </c>
    </row>
    <row r="345" spans="1:14" x14ac:dyDescent="0.3">
      <c r="A345" s="10"/>
      <c r="B345" s="10"/>
      <c r="C345" s="10"/>
      <c r="D345" s="10"/>
      <c r="E345" s="11"/>
      <c r="F345" s="10"/>
      <c r="G345" s="10"/>
      <c r="H345" s="12"/>
      <c r="I345" s="12"/>
      <c r="J345" s="12"/>
      <c r="K345" s="13"/>
      <c r="L345" s="10"/>
      <c r="M345" s="10"/>
      <c r="N345" s="31" t="str">
        <f t="shared" si="1"/>
        <v/>
      </c>
    </row>
    <row r="346" spans="1:14" x14ac:dyDescent="0.3">
      <c r="A346" s="10"/>
      <c r="B346" s="10"/>
      <c r="C346" s="10"/>
      <c r="D346" s="10"/>
      <c r="E346" s="11"/>
      <c r="F346" s="10"/>
      <c r="G346" s="10"/>
      <c r="H346" s="12"/>
      <c r="I346" s="12"/>
      <c r="J346" s="12"/>
      <c r="K346" s="13"/>
      <c r="L346" s="10"/>
      <c r="M346" s="10"/>
      <c r="N346" s="31" t="str">
        <f t="shared" si="1"/>
        <v/>
      </c>
    </row>
    <row r="347" spans="1:14" x14ac:dyDescent="0.3">
      <c r="A347" s="10"/>
      <c r="B347" s="10"/>
      <c r="C347" s="10"/>
      <c r="D347" s="10"/>
      <c r="E347" s="11"/>
      <c r="F347" s="10"/>
      <c r="G347" s="10"/>
      <c r="H347" s="12"/>
      <c r="I347" s="12"/>
      <c r="J347" s="12"/>
      <c r="K347" s="13"/>
      <c r="L347" s="10"/>
      <c r="M347" s="10"/>
      <c r="N347" s="31" t="str">
        <f t="shared" si="1"/>
        <v/>
      </c>
    </row>
    <row r="348" spans="1:14" x14ac:dyDescent="0.3">
      <c r="A348" s="10"/>
      <c r="B348" s="10"/>
      <c r="C348" s="10"/>
      <c r="D348" s="10"/>
      <c r="E348" s="11"/>
      <c r="F348" s="10"/>
      <c r="G348" s="10"/>
      <c r="H348" s="12"/>
      <c r="I348" s="12"/>
      <c r="J348" s="12"/>
      <c r="K348" s="13"/>
      <c r="L348" s="10"/>
      <c r="M348" s="10"/>
      <c r="N348" s="31" t="str">
        <f t="shared" si="1"/>
        <v/>
      </c>
    </row>
    <row r="349" spans="1:14" x14ac:dyDescent="0.3">
      <c r="A349" s="10"/>
      <c r="B349" s="10"/>
      <c r="C349" s="10"/>
      <c r="D349" s="10"/>
      <c r="E349" s="11"/>
      <c r="F349" s="10"/>
      <c r="G349" s="10"/>
      <c r="H349" s="12"/>
      <c r="I349" s="12"/>
      <c r="J349" s="12"/>
      <c r="K349" s="13"/>
      <c r="L349" s="10"/>
      <c r="M349" s="10"/>
      <c r="N349" s="31" t="str">
        <f t="shared" si="1"/>
        <v/>
      </c>
    </row>
    <row r="350" spans="1:14" x14ac:dyDescent="0.3">
      <c r="A350" s="10"/>
      <c r="B350" s="10"/>
      <c r="C350" s="10"/>
      <c r="D350" s="10"/>
      <c r="E350" s="11"/>
      <c r="F350" s="10"/>
      <c r="G350" s="10"/>
      <c r="H350" s="12"/>
      <c r="I350" s="12"/>
      <c r="J350" s="12"/>
      <c r="K350" s="13"/>
      <c r="L350" s="10"/>
      <c r="M350" s="10"/>
      <c r="N350" s="31" t="str">
        <f t="shared" si="1"/>
        <v/>
      </c>
    </row>
    <row r="351" spans="1:14" x14ac:dyDescent="0.3">
      <c r="A351" s="10"/>
      <c r="B351" s="10"/>
      <c r="C351" s="10"/>
      <c r="D351" s="10"/>
      <c r="E351" s="11"/>
      <c r="F351" s="10"/>
      <c r="G351" s="10"/>
      <c r="H351" s="12"/>
      <c r="I351" s="12"/>
      <c r="J351" s="12"/>
      <c r="K351" s="13"/>
      <c r="L351" s="10"/>
      <c r="M351" s="10"/>
      <c r="N351" s="31" t="str">
        <f t="shared" si="1"/>
        <v/>
      </c>
    </row>
    <row r="352" spans="1:14" x14ac:dyDescent="0.3">
      <c r="A352" s="10"/>
      <c r="B352" s="10"/>
      <c r="C352" s="10"/>
      <c r="D352" s="10"/>
      <c r="E352" s="11"/>
      <c r="F352" s="10"/>
      <c r="G352" s="10"/>
      <c r="H352" s="12"/>
      <c r="I352" s="12"/>
      <c r="J352" s="12"/>
      <c r="K352" s="13"/>
      <c r="L352" s="10"/>
      <c r="M352" s="10"/>
      <c r="N352" s="31" t="str">
        <f t="shared" si="1"/>
        <v/>
      </c>
    </row>
    <row r="353" spans="1:14" x14ac:dyDescent="0.3">
      <c r="A353" s="10"/>
      <c r="B353" s="10"/>
      <c r="C353" s="10"/>
      <c r="D353" s="10"/>
      <c r="E353" s="11"/>
      <c r="F353" s="10"/>
      <c r="G353" s="10"/>
      <c r="H353" s="12"/>
      <c r="I353" s="12"/>
      <c r="J353" s="12"/>
      <c r="K353" s="13"/>
      <c r="L353" s="10"/>
      <c r="M353" s="10"/>
      <c r="N353" s="31" t="str">
        <f t="shared" si="1"/>
        <v/>
      </c>
    </row>
    <row r="354" spans="1:14" x14ac:dyDescent="0.3">
      <c r="A354" s="10"/>
      <c r="B354" s="10"/>
      <c r="C354" s="10"/>
      <c r="D354" s="10"/>
      <c r="E354" s="11"/>
      <c r="F354" s="10"/>
      <c r="G354" s="10"/>
      <c r="H354" s="12"/>
      <c r="I354" s="12"/>
      <c r="J354" s="12"/>
      <c r="K354" s="13"/>
      <c r="L354" s="10"/>
      <c r="M354" s="10"/>
      <c r="N354" s="31" t="str">
        <f t="shared" si="1"/>
        <v/>
      </c>
    </row>
    <row r="355" spans="1:14" x14ac:dyDescent="0.3">
      <c r="A355" s="10"/>
      <c r="B355" s="10"/>
      <c r="C355" s="10"/>
      <c r="D355" s="10"/>
      <c r="E355" s="11"/>
      <c r="F355" s="10"/>
      <c r="G355" s="10"/>
      <c r="H355" s="12"/>
      <c r="I355" s="12"/>
      <c r="J355" s="12"/>
      <c r="K355" s="13"/>
      <c r="L355" s="10"/>
      <c r="M355" s="10"/>
      <c r="N355" s="31" t="str">
        <f t="shared" si="1"/>
        <v/>
      </c>
    </row>
    <row r="356" spans="1:14" x14ac:dyDescent="0.3">
      <c r="A356" s="10"/>
      <c r="B356" s="10"/>
      <c r="C356" s="10"/>
      <c r="D356" s="10"/>
      <c r="E356" s="11"/>
      <c r="F356" s="10"/>
      <c r="G356" s="10"/>
      <c r="H356" s="12"/>
      <c r="I356" s="12"/>
      <c r="J356" s="12"/>
      <c r="K356" s="13"/>
      <c r="L356" s="10"/>
      <c r="M356" s="10"/>
      <c r="N356" s="31" t="str">
        <f t="shared" si="1"/>
        <v/>
      </c>
    </row>
    <row r="357" spans="1:14" x14ac:dyDescent="0.3">
      <c r="A357" s="10"/>
      <c r="B357" s="10"/>
      <c r="C357" s="10"/>
      <c r="D357" s="10"/>
      <c r="E357" s="11"/>
      <c r="F357" s="10"/>
      <c r="G357" s="10"/>
      <c r="H357" s="12"/>
      <c r="I357" s="12"/>
      <c r="J357" s="12"/>
      <c r="K357" s="13"/>
      <c r="L357" s="10"/>
      <c r="M357" s="10"/>
      <c r="N357" s="31" t="str">
        <f t="shared" si="1"/>
        <v/>
      </c>
    </row>
    <row r="358" spans="1:14" x14ac:dyDescent="0.3">
      <c r="A358" s="10"/>
      <c r="B358" s="10"/>
      <c r="C358" s="10"/>
      <c r="D358" s="10"/>
      <c r="E358" s="11"/>
      <c r="F358" s="10"/>
      <c r="G358" s="10"/>
      <c r="H358" s="12"/>
      <c r="I358" s="12"/>
      <c r="J358" s="12"/>
      <c r="K358" s="13"/>
      <c r="L358" s="10"/>
      <c r="M358" s="10"/>
      <c r="N358" s="31" t="str">
        <f t="shared" si="1"/>
        <v/>
      </c>
    </row>
    <row r="359" spans="1:14" x14ac:dyDescent="0.3">
      <c r="A359" s="10"/>
      <c r="B359" s="10"/>
      <c r="C359" s="10"/>
      <c r="D359" s="10"/>
      <c r="E359" s="11"/>
      <c r="F359" s="10"/>
      <c r="G359" s="10"/>
      <c r="H359" s="12"/>
      <c r="I359" s="12"/>
      <c r="J359" s="12"/>
      <c r="K359" s="13"/>
      <c r="L359" s="10"/>
      <c r="M359" s="10"/>
      <c r="N359" s="31" t="str">
        <f t="shared" si="1"/>
        <v/>
      </c>
    </row>
    <row r="360" spans="1:14" x14ac:dyDescent="0.3">
      <c r="A360" s="10"/>
      <c r="B360" s="10"/>
      <c r="C360" s="10"/>
      <c r="D360" s="10"/>
      <c r="E360" s="11"/>
      <c r="F360" s="10"/>
      <c r="G360" s="10"/>
      <c r="H360" s="12"/>
      <c r="I360" s="12"/>
      <c r="J360" s="12"/>
      <c r="K360" s="13"/>
      <c r="L360" s="10"/>
      <c r="M360" s="10"/>
      <c r="N360" s="31" t="str">
        <f t="shared" si="1"/>
        <v/>
      </c>
    </row>
    <row r="361" spans="1:14" x14ac:dyDescent="0.3">
      <c r="A361" s="10"/>
      <c r="B361" s="10"/>
      <c r="C361" s="10"/>
      <c r="D361" s="10"/>
      <c r="E361" s="11"/>
      <c r="F361" s="10"/>
      <c r="G361" s="10"/>
      <c r="H361" s="12"/>
      <c r="I361" s="12"/>
      <c r="J361" s="12"/>
      <c r="K361" s="13"/>
      <c r="L361" s="10"/>
      <c r="M361" s="10"/>
      <c r="N361" s="31" t="str">
        <f t="shared" si="1"/>
        <v/>
      </c>
    </row>
    <row r="362" spans="1:14" x14ac:dyDescent="0.3">
      <c r="A362" s="10"/>
      <c r="B362" s="10"/>
      <c r="C362" s="10"/>
      <c r="D362" s="10"/>
      <c r="E362" s="11"/>
      <c r="F362" s="10"/>
      <c r="G362" s="10"/>
      <c r="H362" s="12"/>
      <c r="I362" s="12"/>
      <c r="J362" s="12"/>
      <c r="K362" s="13"/>
      <c r="L362" s="10"/>
      <c r="M362" s="10"/>
      <c r="N362" s="31" t="str">
        <f t="shared" si="1"/>
        <v/>
      </c>
    </row>
    <row r="363" spans="1:14" x14ac:dyDescent="0.3">
      <c r="A363" s="10"/>
      <c r="B363" s="10"/>
      <c r="C363" s="10"/>
      <c r="D363" s="10"/>
      <c r="E363" s="11"/>
      <c r="F363" s="10"/>
      <c r="G363" s="10"/>
      <c r="H363" s="12"/>
      <c r="I363" s="12"/>
      <c r="J363" s="12"/>
      <c r="K363" s="13"/>
      <c r="L363" s="10"/>
      <c r="M363" s="10"/>
      <c r="N363" s="31" t="str">
        <f t="shared" si="1"/>
        <v/>
      </c>
    </row>
    <row r="364" spans="1:14" x14ac:dyDescent="0.3">
      <c r="A364" s="10"/>
      <c r="B364" s="10"/>
      <c r="C364" s="10"/>
      <c r="D364" s="10"/>
      <c r="E364" s="11"/>
      <c r="F364" s="10"/>
      <c r="G364" s="10"/>
      <c r="H364" s="12"/>
      <c r="I364" s="12"/>
      <c r="J364" s="12"/>
      <c r="K364" s="13"/>
      <c r="L364" s="10"/>
      <c r="M364" s="10"/>
      <c r="N364" s="31" t="str">
        <f t="shared" si="1"/>
        <v/>
      </c>
    </row>
    <row r="365" spans="1:14" x14ac:dyDescent="0.3">
      <c r="A365" s="10"/>
      <c r="B365" s="10"/>
      <c r="C365" s="10"/>
      <c r="D365" s="10"/>
      <c r="E365" s="11"/>
      <c r="F365" s="10"/>
      <c r="G365" s="10"/>
      <c r="H365" s="12"/>
      <c r="I365" s="12"/>
      <c r="J365" s="12"/>
      <c r="K365" s="13"/>
      <c r="L365" s="10"/>
      <c r="M365" s="10"/>
      <c r="N365" s="31" t="str">
        <f t="shared" si="1"/>
        <v/>
      </c>
    </row>
    <row r="366" spans="1:14" x14ac:dyDescent="0.3">
      <c r="A366" s="10"/>
      <c r="B366" s="10"/>
      <c r="C366" s="10"/>
      <c r="D366" s="10"/>
      <c r="E366" s="11"/>
      <c r="F366" s="10"/>
      <c r="G366" s="10"/>
      <c r="H366" s="12"/>
      <c r="I366" s="12"/>
      <c r="J366" s="12"/>
      <c r="K366" s="13"/>
      <c r="L366" s="10"/>
      <c r="M366" s="10"/>
      <c r="N366" s="31" t="str">
        <f t="shared" si="1"/>
        <v/>
      </c>
    </row>
    <row r="367" spans="1:14" x14ac:dyDescent="0.3">
      <c r="A367" s="10"/>
      <c r="B367" s="10"/>
      <c r="C367" s="10"/>
      <c r="D367" s="10"/>
      <c r="E367" s="11"/>
      <c r="F367" s="10"/>
      <c r="G367" s="10"/>
      <c r="H367" s="12"/>
      <c r="I367" s="12"/>
      <c r="J367" s="12"/>
      <c r="K367" s="13"/>
      <c r="L367" s="10"/>
      <c r="M367" s="10"/>
      <c r="N367" s="31" t="str">
        <f t="shared" si="1"/>
        <v/>
      </c>
    </row>
    <row r="368" spans="1:14" x14ac:dyDescent="0.3">
      <c r="A368" s="10"/>
      <c r="B368" s="10"/>
      <c r="C368" s="10"/>
      <c r="D368" s="10"/>
      <c r="E368" s="11"/>
      <c r="F368" s="10"/>
      <c r="G368" s="10"/>
      <c r="H368" s="12"/>
      <c r="I368" s="12"/>
      <c r="J368" s="12"/>
      <c r="K368" s="13"/>
      <c r="L368" s="10"/>
      <c r="M368" s="10"/>
      <c r="N368" s="31" t="str">
        <f t="shared" si="1"/>
        <v/>
      </c>
    </row>
    <row r="369" spans="1:14" x14ac:dyDescent="0.3">
      <c r="A369" s="10"/>
      <c r="B369" s="10"/>
      <c r="C369" s="10"/>
      <c r="D369" s="10"/>
      <c r="E369" s="11"/>
      <c r="F369" s="10"/>
      <c r="G369" s="10"/>
      <c r="H369" s="12"/>
      <c r="I369" s="12"/>
      <c r="J369" s="12"/>
      <c r="K369" s="13"/>
      <c r="L369" s="10"/>
      <c r="M369" s="10"/>
      <c r="N369" s="31" t="str">
        <f t="shared" si="1"/>
        <v/>
      </c>
    </row>
    <row r="370" spans="1:14" x14ac:dyDescent="0.3">
      <c r="A370" s="10"/>
      <c r="B370" s="10"/>
      <c r="C370" s="10"/>
      <c r="D370" s="10"/>
      <c r="E370" s="11"/>
      <c r="F370" s="10"/>
      <c r="G370" s="10"/>
      <c r="H370" s="12"/>
      <c r="I370" s="12"/>
      <c r="J370" s="12"/>
      <c r="K370" s="13"/>
      <c r="L370" s="10"/>
      <c r="M370" s="10"/>
      <c r="N370" s="31" t="str">
        <f t="shared" si="1"/>
        <v/>
      </c>
    </row>
    <row r="371" spans="1:14" x14ac:dyDescent="0.3">
      <c r="A371" s="10"/>
      <c r="B371" s="10"/>
      <c r="C371" s="10"/>
      <c r="D371" s="10"/>
      <c r="E371" s="11"/>
      <c r="F371" s="10"/>
      <c r="G371" s="10"/>
      <c r="H371" s="12"/>
      <c r="I371" s="12"/>
      <c r="J371" s="12"/>
      <c r="K371" s="13"/>
      <c r="L371" s="10"/>
      <c r="M371" s="10"/>
      <c r="N371" s="31" t="str">
        <f t="shared" si="1"/>
        <v/>
      </c>
    </row>
    <row r="372" spans="1:14" x14ac:dyDescent="0.3">
      <c r="A372" s="10"/>
      <c r="B372" s="10"/>
      <c r="C372" s="10"/>
      <c r="D372" s="10"/>
      <c r="E372" s="11"/>
      <c r="F372" s="10"/>
      <c r="G372" s="10"/>
      <c r="H372" s="12"/>
      <c r="I372" s="12"/>
      <c r="J372" s="12"/>
      <c r="K372" s="13"/>
      <c r="L372" s="10"/>
      <c r="M372" s="10"/>
      <c r="N372" s="31" t="str">
        <f t="shared" si="1"/>
        <v/>
      </c>
    </row>
    <row r="373" spans="1:14" x14ac:dyDescent="0.3">
      <c r="A373" s="10"/>
      <c r="B373" s="10"/>
      <c r="C373" s="10"/>
      <c r="D373" s="10"/>
      <c r="E373" s="11"/>
      <c r="F373" s="10"/>
      <c r="G373" s="10"/>
      <c r="H373" s="12"/>
      <c r="I373" s="12"/>
      <c r="J373" s="12"/>
      <c r="K373" s="13"/>
      <c r="L373" s="10"/>
      <c r="M373" s="10"/>
      <c r="N373" s="31" t="str">
        <f t="shared" si="1"/>
        <v/>
      </c>
    </row>
    <row r="374" spans="1:14" x14ac:dyDescent="0.3">
      <c r="A374" s="10"/>
      <c r="B374" s="10"/>
      <c r="C374" s="10"/>
      <c r="D374" s="10"/>
      <c r="E374" s="11"/>
      <c r="F374" s="10"/>
      <c r="G374" s="10"/>
      <c r="H374" s="12"/>
      <c r="I374" s="12"/>
      <c r="J374" s="12"/>
      <c r="K374" s="13"/>
      <c r="L374" s="10"/>
      <c r="M374" s="10"/>
      <c r="N374" s="31" t="str">
        <f t="shared" si="1"/>
        <v/>
      </c>
    </row>
    <row r="375" spans="1:14" x14ac:dyDescent="0.3">
      <c r="A375" s="10"/>
      <c r="B375" s="10"/>
      <c r="C375" s="10"/>
      <c r="D375" s="10"/>
      <c r="E375" s="11"/>
      <c r="F375" s="10"/>
      <c r="G375" s="10"/>
      <c r="H375" s="12"/>
      <c r="I375" s="12"/>
      <c r="J375" s="12"/>
      <c r="K375" s="13"/>
      <c r="L375" s="10"/>
      <c r="M375" s="10"/>
      <c r="N375" s="31" t="str">
        <f t="shared" si="1"/>
        <v/>
      </c>
    </row>
    <row r="376" spans="1:14" x14ac:dyDescent="0.3">
      <c r="A376" s="10"/>
      <c r="B376" s="10"/>
      <c r="C376" s="10"/>
      <c r="D376" s="10"/>
      <c r="E376" s="11"/>
      <c r="F376" s="10"/>
      <c r="G376" s="10"/>
      <c r="H376" s="12"/>
      <c r="I376" s="12"/>
      <c r="J376" s="12"/>
      <c r="K376" s="13"/>
      <c r="L376" s="10"/>
      <c r="M376" s="10"/>
      <c r="N376" s="31" t="str">
        <f t="shared" si="1"/>
        <v/>
      </c>
    </row>
    <row r="377" spans="1:14" x14ac:dyDescent="0.3">
      <c r="A377" s="10"/>
      <c r="B377" s="10"/>
      <c r="C377" s="10"/>
      <c r="D377" s="10"/>
      <c r="E377" s="11"/>
      <c r="F377" s="10"/>
      <c r="G377" s="10"/>
      <c r="H377" s="12"/>
      <c r="I377" s="12"/>
      <c r="J377" s="12"/>
      <c r="K377" s="13"/>
      <c r="L377" s="10"/>
      <c r="M377" s="10"/>
      <c r="N377" s="31" t="str">
        <f t="shared" si="1"/>
        <v/>
      </c>
    </row>
    <row r="378" spans="1:14" x14ac:dyDescent="0.3">
      <c r="A378" s="10"/>
      <c r="B378" s="10"/>
      <c r="C378" s="10"/>
      <c r="D378" s="10"/>
      <c r="E378" s="11"/>
      <c r="F378" s="10"/>
      <c r="G378" s="10"/>
      <c r="H378" s="12"/>
      <c r="I378" s="12"/>
      <c r="J378" s="12"/>
      <c r="K378" s="13"/>
      <c r="L378" s="10"/>
      <c r="M378" s="10"/>
      <c r="N378" s="31" t="str">
        <f t="shared" si="1"/>
        <v/>
      </c>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29:H48">
    <sortCondition ref="A29:A4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51</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2025-08-18T13:03:43Z</dcterms:modified>
</cp:coreProperties>
</file>