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6FD22F1A-5148-488B-8F06-A27090BA55F2}" xr6:coauthVersionLast="47" xr6:coauthVersionMax="47" xr10:uidLastSave="{00000000-0000-0000-0000-000000000000}"/>
  <bookViews>
    <workbookView xWindow="-24" yWindow="156"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12" i="6" a="1"/>
  <c r="N74" i="6" a="1"/>
  <c r="N146" i="1" a="1"/>
  <c r="N142" i="1" a="1"/>
  <c r="N90" i="6" a="1"/>
  <c r="N101" i="6" a="1"/>
  <c r="N123" i="6" a="1"/>
  <c r="N99" i="6" a="1"/>
  <c r="N95" i="6" a="1"/>
  <c r="N117" i="6" a="1"/>
  <c r="N24" i="6" a="1"/>
  <c r="N21" i="6" a="1"/>
  <c r="N19" i="1" a="1"/>
  <c r="N122" i="1" a="1"/>
  <c r="N176" i="6" a="1"/>
  <c r="N99" i="1" a="1"/>
  <c r="N62" i="6" a="1"/>
  <c r="N156" i="1" a="1"/>
  <c r="N73" i="1" a="1"/>
  <c r="N61" i="6" a="1"/>
  <c r="N81" i="1" a="1"/>
  <c r="N81" i="6" a="1"/>
  <c r="N109" i="6" a="1"/>
  <c r="N92" i="1" a="1"/>
  <c r="N168" i="1" a="1"/>
  <c r="N172" i="6" a="1"/>
  <c r="N171" i="1" a="1"/>
  <c r="N173" i="1" a="1"/>
  <c r="N134" i="1" a="1"/>
  <c r="N103" i="6" a="1"/>
  <c r="N15" i="1" a="1"/>
  <c r="N16" i="1" a="1"/>
  <c r="N127" i="6" a="1"/>
  <c r="N116" i="6" a="1"/>
  <c r="N142" i="6" a="1"/>
  <c r="N124" i="1" a="1"/>
  <c r="N150" i="1" a="1"/>
  <c r="N88" i="1" a="1"/>
  <c r="N105" i="1" a="1"/>
  <c r="N36" i="1" a="1"/>
  <c r="N71" i="1" a="1"/>
  <c r="N38" i="1" a="1"/>
  <c r="N112" i="6" a="1"/>
  <c r="N207" i="6" a="1"/>
  <c r="N129" i="1" a="1"/>
  <c r="N77" i="1" a="1"/>
  <c r="N80" i="1" a="1"/>
  <c r="N47" i="1" a="1"/>
  <c r="N57" i="1" a="1"/>
  <c r="N32" i="1" a="1"/>
  <c r="N118" i="1" a="1"/>
  <c r="N78" i="6" a="1"/>
  <c r="N79" i="1" a="1"/>
  <c r="N76" i="1" a="1"/>
  <c r="N50" i="6" a="1"/>
  <c r="N175" i="6" a="1"/>
  <c r="N126" i="6" a="1"/>
  <c r="N157" i="1" a="1"/>
  <c r="N154" i="1" a="1"/>
  <c r="N165" i="6" a="1"/>
  <c r="N163" i="1" a="1"/>
  <c r="N23" i="6" a="1"/>
  <c r="N14" i="6" a="1"/>
  <c r="N62" i="1" a="1"/>
  <c r="N149" i="1" a="1"/>
  <c r="N149" i="6" a="1"/>
  <c r="N43" i="6" a="1"/>
  <c r="N82" i="1" a="1"/>
  <c r="N9" i="6" a="1"/>
  <c r="N153" i="1" a="1"/>
  <c r="N164" i="6" a="1"/>
  <c r="N25" i="6" a="1"/>
  <c r="N204" i="6" a="1"/>
  <c r="N75" i="6" a="1"/>
  <c r="N136" i="1" a="1"/>
  <c r="N37" i="1" a="1"/>
  <c r="N95" i="1" a="1"/>
  <c r="N15" i="6" a="1"/>
  <c r="N158" i="6" a="1"/>
  <c r="N28" i="1"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214" i="6" a="1"/>
  <c r="N78" i="1" a="1"/>
  <c r="N171" i="6" a="1"/>
  <c r="N86" i="1" a="1"/>
  <c r="N68" i="1" a="1"/>
  <c r="N174" i="1" a="1"/>
  <c r="N89" i="1" a="1"/>
  <c r="N7" i="6" a="1"/>
  <c r="N143" i="6" a="1"/>
  <c r="N109" i="1" a="1"/>
  <c r="N105" i="6" a="1"/>
  <c r="N52" i="1" a="1"/>
  <c r="N176" i="1" a="1"/>
  <c r="N116" i="1" a="1"/>
  <c r="N14" i="1" a="1"/>
  <c r="N180" i="1" a="1"/>
  <c r="N108" i="6" a="1"/>
  <c r="N130" i="6" a="1"/>
  <c r="N144" i="6" a="1"/>
  <c r="N159" i="6" a="1"/>
  <c r="N102" i="1" a="1"/>
  <c r="N34" i="6" a="1"/>
  <c r="N43" i="1" a="1"/>
  <c r="N112" i="1" a="1"/>
  <c r="N175" i="1" a="1"/>
  <c r="N209" i="6" a="1"/>
  <c r="N48" i="1" a="1"/>
  <c r="N102" i="6" a="1"/>
  <c r="N59" i="1" a="1"/>
  <c r="N63" i="1" a="1"/>
  <c r="N159" i="1" a="1"/>
  <c r="N160" i="6" a="1"/>
  <c r="N58" i="1" a="1"/>
  <c r="N155" i="6" a="1"/>
  <c r="N51" i="1" a="1"/>
  <c r="N33" i="6" a="1"/>
  <c r="N69" i="1" a="1"/>
  <c r="N114" i="6" a="1"/>
  <c r="N40" i="6" a="1"/>
  <c r="N133" i="1" a="1"/>
  <c r="N122" i="6" a="1"/>
  <c r="N106" i="6" a="1"/>
  <c r="N186" i="6" a="1"/>
  <c r="N135" i="1" a="1"/>
  <c r="N72" i="6" a="1"/>
  <c r="N113" i="6" a="1"/>
  <c r="N55" i="1" a="1"/>
  <c r="N103" i="1" a="1"/>
  <c r="N56" i="6" a="1"/>
  <c r="N91" i="1" a="1"/>
  <c r="N114" i="1" a="1"/>
  <c r="N70" i="6" a="1"/>
  <c r="N130" i="1" a="1"/>
  <c r="N97" i="1" a="1"/>
  <c r="N121" i="6" a="1"/>
  <c r="N63" i="6" a="1"/>
  <c r="N172" i="1" a="1"/>
  <c r="N30" i="1" a="1"/>
  <c r="N161" i="1" a="1"/>
  <c r="N86" i="6" a="1"/>
  <c r="N211" i="6" a="1"/>
  <c r="N133" i="6" a="1"/>
  <c r="N27" i="6" a="1"/>
  <c r="N101" i="1" a="1"/>
  <c r="N132" i="6" a="1"/>
  <c r="N73" i="6" a="1"/>
  <c r="N179" i="1" a="1"/>
  <c r="N41" i="6" a="1"/>
  <c r="N10" i="6" a="1"/>
  <c r="N36" i="6" a="1"/>
  <c r="N119" i="6" a="1"/>
  <c r="N7" i="1" a="1"/>
  <c r="N110" i="6" a="1"/>
  <c r="N182" i="6" a="1"/>
  <c r="N199" i="6" a="1"/>
  <c r="N147" i="1" a="1"/>
  <c r="N145" i="6" a="1"/>
  <c r="N144" i="1" a="1"/>
  <c r="N183" i="6" a="1"/>
  <c r="N131" i="1" a="1"/>
  <c r="N80" i="6" a="1"/>
  <c r="N70" i="1" a="1"/>
  <c r="N65" i="6" a="1"/>
  <c r="N53" i="1" a="1"/>
  <c r="N148" i="1" a="1"/>
  <c r="N118" i="6" a="1"/>
  <c r="N111" i="6" a="1"/>
  <c r="N166" i="6" a="1"/>
  <c r="N162" i="6" a="1"/>
  <c r="N54" i="6" a="1"/>
  <c r="N145" i="1" a="1"/>
  <c r="N46" i="1" a="1"/>
  <c r="N173" i="6" a="1"/>
  <c r="N68" i="6" a="1"/>
  <c r="N120" i="1" a="1"/>
  <c r="N39" i="6" a="1"/>
  <c r="N195" i="6" a="1"/>
  <c r="N174" i="6" a="1"/>
  <c r="N71" i="6" a="1"/>
  <c r="N150" i="6" a="1"/>
  <c r="N100" i="1" a="1"/>
  <c r="N158" i="1" a="1"/>
  <c r="N28" i="6" a="1"/>
  <c r="N88" i="6" a="1"/>
  <c r="N79" i="6" a="1"/>
  <c r="N20" i="6" a="1"/>
  <c r="N206" i="6" a="1"/>
  <c r="N156" i="6" a="1"/>
  <c r="N96" i="1" a="1"/>
  <c r="N151" i="6" a="1"/>
  <c r="N115" i="1" a="1"/>
  <c r="N203" i="6" a="1"/>
  <c r="N205" i="6" a="1"/>
  <c r="N49" i="6" a="1"/>
  <c r="N60" i="6" a="1"/>
  <c r="N178" i="6" a="1"/>
  <c r="N30" i="6" a="1"/>
  <c r="N147" i="6" a="1"/>
  <c r="N17" i="1" a="1"/>
  <c r="N77" i="6" a="1"/>
  <c r="N108" i="1" a="1"/>
  <c r="N94" i="1" a="1"/>
  <c r="N57" i="6" a="1"/>
  <c r="N26" i="1" a="1"/>
  <c r="N148" i="6" a="1"/>
  <c r="N117" i="1" a="1"/>
  <c r="N141" i="6" a="1"/>
  <c r="N69" i="6" a="1"/>
  <c r="N196" i="6" a="1"/>
  <c r="N72" i="1" a="1"/>
  <c r="N47" i="6" a="1"/>
  <c r="N24" i="1" a="1"/>
  <c r="N164" i="1" a="1"/>
  <c r="N128" i="1" a="1"/>
  <c r="N168" i="6" a="1"/>
  <c r="N84" i="1" a="1"/>
  <c r="N163" i="6" a="1"/>
  <c r="N187" i="6" a="1"/>
  <c r="N136" i="6" a="1"/>
  <c r="N191" i="6" a="1"/>
  <c r="N61" i="1" a="1"/>
  <c r="N160" i="1" a="1"/>
  <c r="N39" i="1" a="1"/>
  <c r="N10" i="1" a="1"/>
  <c r="N46" i="6" a="1"/>
  <c r="N38" i="6" a="1"/>
  <c r="N178" i="1" a="1"/>
  <c r="N35" i="6" a="1"/>
  <c r="N154" i="6" a="1"/>
  <c r="N179" i="6" a="1"/>
  <c r="N190" i="6" a="1"/>
  <c r="N25" i="1" a="1"/>
  <c r="N167" i="6" a="1"/>
  <c r="N90" i="1" a="1"/>
  <c r="N89" i="6" a="1"/>
  <c r="N13" i="6" a="1"/>
  <c r="N11" i="1" a="1"/>
  <c r="N83" i="6" a="1"/>
  <c r="N152" i="6" a="1"/>
  <c r="N56" i="1" a="1"/>
  <c r="N44" i="1" a="1"/>
  <c r="N44" i="6" a="1"/>
  <c r="N21" i="1" a="1"/>
  <c r="N192" i="6" a="1"/>
  <c r="N97" i="6" a="1"/>
  <c r="N49" i="1" a="1"/>
  <c r="N111" i="1" a="1"/>
  <c r="N32" i="6" a="1"/>
  <c r="N110" i="1" a="1"/>
  <c r="N74" i="1" a="1"/>
  <c r="N91" i="6" a="1"/>
  <c r="N66" i="6" a="1"/>
  <c r="N125" i="1" a="1"/>
  <c r="N66" i="1" a="1"/>
  <c r="N29" i="1" a="1"/>
  <c r="N23" i="1" a="1"/>
  <c r="N135" i="6" a="1"/>
  <c r="N131" i="6" a="1"/>
  <c r="N141" i="1" a="1"/>
  <c r="N8" i="6" a="1"/>
  <c r="N198" i="6" a="1"/>
  <c r="N125" i="6" a="1"/>
  <c r="N180" i="6" a="1"/>
  <c r="N93" i="1" a="1"/>
  <c r="N162" i="1" a="1"/>
  <c r="N153" i="6" a="1"/>
  <c r="N19" i="6" a="1"/>
  <c r="N34" i="1" a="1"/>
  <c r="N22" i="6" a="1"/>
  <c r="N60" i="1" a="1"/>
  <c r="N165" i="1" a="1"/>
  <c r="N138" i="6" a="1"/>
  <c r="N67" i="6" a="1"/>
  <c r="N33" i="1"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107" i="1" a="1"/>
  <c r="N120" i="6" a="1"/>
  <c r="N167" i="1" a="1"/>
  <c r="N213" i="6" a="1"/>
  <c r="N200" i="6" a="1"/>
  <c r="N64" i="1" a="1"/>
  <c r="N170" i="6" a="1"/>
  <c r="N126" i="1" a="1"/>
  <c r="N31" i="1" a="1"/>
  <c r="N64" i="6" a="1"/>
  <c r="N16" i="6" a="1"/>
  <c r="N210" i="6" a="1"/>
  <c r="N45" i="6" a="1"/>
  <c r="N83" i="1" a="1"/>
  <c r="N54" i="1" a="1"/>
  <c r="N155" i="1" a="1"/>
  <c r="N98" i="6" a="1"/>
  <c r="N127" i="1" a="1"/>
  <c r="N48" i="6" a="1"/>
  <c r="N52" i="6" a="1"/>
  <c r="N31" i="6" a="1"/>
  <c r="N139" i="1" a="1"/>
  <c r="N84" i="6" a="1"/>
  <c r="N82" i="6" a="1"/>
  <c r="N166" i="1" a="1"/>
  <c r="N197" i="6" a="1"/>
  <c r="N115" i="6" a="1"/>
  <c r="N177" i="6" a="1"/>
  <c r="N87" i="6" a="1"/>
  <c r="N138" i="1" a="1"/>
  <c r="N177" i="1" a="1"/>
  <c r="N169" i="6" a="1"/>
  <c r="N85" i="6" a="1"/>
  <c r="N8" i="1" a="1"/>
  <c r="N123" i="1" a="1"/>
  <c r="N123" i="1" l="1"/>
  <c r="N8" i="1"/>
  <c r="O8" i="1" s="1"/>
  <c r="N85" i="6"/>
  <c r="N169" i="6"/>
  <c r="N177" i="1"/>
  <c r="N138" i="1"/>
  <c r="N87" i="6"/>
  <c r="N177" i="6"/>
  <c r="N115" i="6"/>
  <c r="N197" i="6"/>
  <c r="N166" i="1"/>
  <c r="N82" i="6"/>
  <c r="N84" i="6"/>
  <c r="N139" i="1"/>
  <c r="N31" i="6"/>
  <c r="N52" i="6"/>
  <c r="N48" i="6"/>
  <c r="N127" i="1"/>
  <c r="N98" i="6"/>
  <c r="N155" i="1"/>
  <c r="N54" i="1"/>
  <c r="N83" i="1"/>
  <c r="N45" i="6"/>
  <c r="N210" i="6"/>
  <c r="N16" i="6"/>
  <c r="N64" i="6"/>
  <c r="N31" i="1"/>
  <c r="N126" i="1"/>
  <c r="N170" i="6"/>
  <c r="N64" i="1"/>
  <c r="N200" i="6"/>
  <c r="N213" i="6"/>
  <c r="N167" i="1"/>
  <c r="N120" i="6"/>
  <c r="N107" i="1"/>
  <c r="N194" i="6"/>
  <c r="N140" i="1"/>
  <c r="N181" i="1"/>
  <c r="N59" i="6"/>
  <c r="N42" i="6"/>
  <c r="N104" i="6"/>
  <c r="N20" i="1"/>
  <c r="N17" i="6"/>
  <c r="N29" i="6"/>
  <c r="N11" i="6"/>
  <c r="N55" i="6"/>
  <c r="N137" i="6"/>
  <c r="N67" i="1"/>
  <c r="N107" i="6"/>
  <c r="N181" i="6"/>
  <c r="N152" i="1"/>
  <c r="N9" i="1"/>
  <c r="N106" i="1"/>
  <c r="N13" i="1"/>
  <c r="N121" i="1"/>
  <c r="N53" i="6"/>
  <c r="N139" i="6"/>
  <c r="N33" i="1"/>
  <c r="N67" i="6"/>
  <c r="N138" i="6"/>
  <c r="N165" i="1"/>
  <c r="N60" i="1"/>
  <c r="N22" i="6"/>
  <c r="N34" i="1"/>
  <c r="N19" i="6"/>
  <c r="N153" i="6"/>
  <c r="N162" i="1"/>
  <c r="N93" i="1"/>
  <c r="N180" i="6"/>
  <c r="N125" i="6"/>
  <c r="N198" i="6"/>
  <c r="N8" i="6"/>
  <c r="N141" i="1"/>
  <c r="N131" i="6"/>
  <c r="N135" i="6"/>
  <c r="N23" i="1"/>
  <c r="N29" i="1"/>
  <c r="N66" i="1"/>
  <c r="N125" i="1"/>
  <c r="N66" i="6"/>
  <c r="N91" i="6"/>
  <c r="N74" i="1"/>
  <c r="N110" i="1"/>
  <c r="N32" i="6"/>
  <c r="N111" i="1"/>
  <c r="N49" i="1"/>
  <c r="N97" i="6"/>
  <c r="N192" i="6"/>
  <c r="N21" i="1"/>
  <c r="N44" i="6"/>
  <c r="N44" i="1"/>
  <c r="N56" i="1"/>
  <c r="N152" i="6"/>
  <c r="N83" i="6"/>
  <c r="N11" i="1"/>
  <c r="N13" i="6"/>
  <c r="N89" i="6"/>
  <c r="N90" i="1"/>
  <c r="N167" i="6"/>
  <c r="N25" i="1"/>
  <c r="N190" i="6"/>
  <c r="N179" i="6"/>
  <c r="N154" i="6"/>
  <c r="N35" i="6"/>
  <c r="N178" i="1"/>
  <c r="N38" i="6"/>
  <c r="N46" i="6"/>
  <c r="N10" i="1"/>
  <c r="N39" i="1"/>
  <c r="N160" i="1"/>
  <c r="N61" i="1"/>
  <c r="N191" i="6"/>
  <c r="N136" i="6"/>
  <c r="N187" i="6"/>
  <c r="N163" i="6"/>
  <c r="N84" i="1"/>
  <c r="N168" i="6"/>
  <c r="N128" i="1"/>
  <c r="N164" i="1"/>
  <c r="N24" i="1"/>
  <c r="N47" i="6"/>
  <c r="N72" i="1"/>
  <c r="N196" i="6"/>
  <c r="N69" i="6"/>
  <c r="N141" i="6"/>
  <c r="N117" i="1"/>
  <c r="N148" i="6"/>
  <c r="N26" i="1"/>
  <c r="N57" i="6"/>
  <c r="N94" i="1"/>
  <c r="N108" i="1"/>
  <c r="N77" i="6"/>
  <c r="N17" i="1"/>
  <c r="N147" i="6"/>
  <c r="N30" i="6"/>
  <c r="N178" i="6"/>
  <c r="N60" i="6"/>
  <c r="N49" i="6"/>
  <c r="N205" i="6"/>
  <c r="N203" i="6"/>
  <c r="N115" i="1"/>
  <c r="N151" i="6"/>
  <c r="N96" i="1"/>
  <c r="N156" i="6"/>
  <c r="N206" i="6"/>
  <c r="N20" i="6"/>
  <c r="N79" i="6"/>
  <c r="N88" i="6"/>
  <c r="N28" i="6"/>
  <c r="N158" i="1"/>
  <c r="N100" i="1"/>
  <c r="N150" i="6"/>
  <c r="N71" i="6"/>
  <c r="N174" i="6"/>
  <c r="N195" i="6"/>
  <c r="N39" i="6"/>
  <c r="N120" i="1"/>
  <c r="N68" i="6"/>
  <c r="N173" i="6"/>
  <c r="N46" i="1"/>
  <c r="N145" i="1"/>
  <c r="N54" i="6"/>
  <c r="N162" i="6"/>
  <c r="N166" i="6"/>
  <c r="N111" i="6"/>
  <c r="N118" i="6"/>
  <c r="N148" i="1"/>
  <c r="N53" i="1"/>
  <c r="N65" i="6"/>
  <c r="N70" i="1"/>
  <c r="N80" i="6"/>
  <c r="N131" i="1"/>
  <c r="N183" i="6"/>
  <c r="N144" i="1"/>
  <c r="N145" i="6"/>
  <c r="N147" i="1"/>
  <c r="N199" i="6"/>
  <c r="N182" i="6"/>
  <c r="N110" i="6"/>
  <c r="N7" i="1"/>
  <c r="O7" i="1" s="1"/>
  <c r="N119" i="6"/>
  <c r="N36" i="6"/>
  <c r="N10" i="6"/>
  <c r="N41" i="6"/>
  <c r="N179" i="1"/>
  <c r="N73" i="6"/>
  <c r="N132" i="6"/>
  <c r="N101" i="1"/>
  <c r="N27" i="6"/>
  <c r="N133" i="6"/>
  <c r="N211" i="6"/>
  <c r="N86" i="6"/>
  <c r="N161" i="1"/>
  <c r="N30" i="1"/>
  <c r="N172" i="1"/>
  <c r="N63" i="6"/>
  <c r="N121" i="6"/>
  <c r="N97" i="1"/>
  <c r="N130" i="1"/>
  <c r="N70" i="6"/>
  <c r="N114" i="1"/>
  <c r="N91" i="1"/>
  <c r="N56" i="6"/>
  <c r="N103" i="1"/>
  <c r="N55" i="1"/>
  <c r="N113" i="6"/>
  <c r="N72" i="6"/>
  <c r="N135" i="1"/>
  <c r="N186" i="6"/>
  <c r="N106" i="6"/>
  <c r="N122" i="6"/>
  <c r="N133" i="1"/>
  <c r="N40" i="6"/>
  <c r="N114" i="6"/>
  <c r="N69" i="1"/>
  <c r="N33" i="6"/>
  <c r="N51" i="1"/>
  <c r="N155" i="6"/>
  <c r="N58" i="1"/>
  <c r="N160" i="6"/>
  <c r="N159" i="1"/>
  <c r="N63" i="1"/>
  <c r="N59" i="1"/>
  <c r="N102" i="6"/>
  <c r="N48" i="1"/>
  <c r="N209" i="6"/>
  <c r="N175" i="1"/>
  <c r="N112" i="1"/>
  <c r="N43" i="1"/>
  <c r="N34" i="6"/>
  <c r="N102" i="1"/>
  <c r="N159" i="6"/>
  <c r="N144" i="6"/>
  <c r="N130" i="6"/>
  <c r="N108" i="6"/>
  <c r="N180" i="1"/>
  <c r="N14" i="1"/>
  <c r="N116" i="1"/>
  <c r="N176" i="1"/>
  <c r="N52" i="1"/>
  <c r="N105" i="6"/>
  <c r="N109" i="1"/>
  <c r="N143" i="6"/>
  <c r="N7" i="6"/>
  <c r="N89" i="1"/>
  <c r="N174" i="1"/>
  <c r="N68" i="1"/>
  <c r="N86" i="1"/>
  <c r="N171" i="6"/>
  <c r="N78" i="1"/>
  <c r="N214"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28" i="1"/>
  <c r="N158" i="6"/>
  <c r="N15" i="6"/>
  <c r="N95" i="1"/>
  <c r="N37" i="1"/>
  <c r="N136" i="1"/>
  <c r="N75" i="6"/>
  <c r="N204" i="6"/>
  <c r="N25" i="6"/>
  <c r="N164" i="6"/>
  <c r="N153" i="1"/>
  <c r="N9" i="6"/>
  <c r="N82" i="1"/>
  <c r="N43" i="6"/>
  <c r="N149" i="6"/>
  <c r="N149" i="1"/>
  <c r="N62" i="1"/>
  <c r="N14" i="6"/>
  <c r="N23" i="6"/>
  <c r="N163" i="1"/>
  <c r="N165" i="6"/>
  <c r="N154" i="1"/>
  <c r="N157" i="1"/>
  <c r="N126" i="6"/>
  <c r="N175" i="6"/>
  <c r="N50" i="6"/>
  <c r="N76" i="1"/>
  <c r="N79" i="1"/>
  <c r="N78" i="6"/>
  <c r="N118" i="1"/>
  <c r="N32" i="1"/>
  <c r="N57" i="1"/>
  <c r="N47" i="1"/>
  <c r="N80" i="1"/>
  <c r="N77" i="1"/>
  <c r="N129" i="1"/>
  <c r="N207" i="6"/>
  <c r="N112" i="6"/>
  <c r="N38" i="1"/>
  <c r="N71" i="1"/>
  <c r="N36" i="1"/>
  <c r="N105" i="1"/>
  <c r="N88" i="1"/>
  <c r="N150" i="1"/>
  <c r="N124" i="1"/>
  <c r="N142" i="6"/>
  <c r="N116" i="6"/>
  <c r="N127" i="6"/>
  <c r="N16" i="1"/>
  <c r="N15" i="1"/>
  <c r="N103" i="6"/>
  <c r="N134" i="1"/>
  <c r="N173" i="1"/>
  <c r="N171" i="1"/>
  <c r="N172" i="6"/>
  <c r="N168" i="1"/>
  <c r="N92" i="1"/>
  <c r="N109" i="6"/>
  <c r="N81" i="6"/>
  <c r="N81" i="1"/>
  <c r="N61" i="6"/>
  <c r="N73" i="1"/>
  <c r="N156" i="1"/>
  <c r="N62" i="6"/>
  <c r="N99" i="1"/>
  <c r="N176" i="6"/>
  <c r="N122" i="1"/>
  <c r="N19" i="1"/>
  <c r="N21" i="6"/>
  <c r="N24" i="6"/>
  <c r="N117" i="6"/>
  <c r="N95" i="6"/>
  <c r="N99" i="6"/>
  <c r="N123" i="6"/>
  <c r="N101" i="6"/>
  <c r="N90" i="6"/>
  <c r="N142" i="1"/>
  <c r="N146" i="1"/>
  <c r="N74" i="6"/>
  <c r="N12"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<sst xmlns="http://schemas.openxmlformats.org/spreadsheetml/2006/main" count="190" uniqueCount="116">
  <si>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</si>
  <si>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</si>
  <si>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</si>
  <si>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</si>
  <si>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</si>
  <si>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</si>
  <si>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</si>
  <si>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</si>
  <si>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</si>
  <si>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</si>
  <si>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</si>
  <si>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</si>
  <si>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</si>
  <si>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</si>
  <si>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</si>
  <si>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</si>
  <si>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</si>
  <si>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</si>
  <si>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</si>
  <si>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</si>
  <si>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</si>
  <si>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</si>
  <si>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</si>
  <si>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</si>
  <si>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</si>
  <si>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</si>
  <si>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</si>
  <si>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</si>
  <si>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</si>
  <si>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</si>
  <si>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</si>
  <si>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</si>
  <si>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</si>
  <si>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</si>
  <si>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</si>
  <si>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</si>
  <si>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</si>
  <si>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</si>
  <si>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</si>
  <si>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</si>
  <si>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</si>
  <si>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</si>
  <si>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</si>
  <si>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</si>
  <si>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</si>
  <si>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</si>
  <si>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</si>
  <si>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</si>
  <si>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</si>
  <si>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</si>
  <si>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</si>
  <si>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</si>
  <si>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</si>
  <si>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Winston-Salem Open - Winston-Salem, World Tour, USA, Hard, 18/08/2025, $828K, ATP 250                                                                                                                                                                                                                                                        </t>
  </si>
  <si>
    <t>Bu Yunchaokete</t>
  </si>
  <si>
    <t>CHN</t>
  </si>
  <si>
    <t>Botic Van De Zandschulp</t>
  </si>
  <si>
    <t>NED</t>
  </si>
  <si>
    <t>Hamad Medjedovic</t>
  </si>
  <si>
    <t>SRB</t>
  </si>
  <si>
    <t>Giovanni Mpetshi Perricard</t>
  </si>
  <si>
    <t>FRA</t>
  </si>
  <si>
    <t>Sebastian Korda</t>
  </si>
  <si>
    <t>USA</t>
  </si>
  <si>
    <t>Miomir Kecmanovic</t>
  </si>
  <si>
    <t>Jaume Antoni Munar Clar</t>
  </si>
  <si>
    <t>ESP</t>
  </si>
  <si>
    <t>Marton Fucsovics</t>
  </si>
  <si>
    <t>HUN</t>
  </si>
  <si>
    <t xml:space="preserve">Augsburg Challenger, Challenger, GER, Clay, 18/08/2025, ˆ54K, Challenger 50                                                                                                                                                                                                                                                  </t>
  </si>
  <si>
    <t>Benito Sanchez Martinez</t>
  </si>
  <si>
    <t>GER</t>
  </si>
  <si>
    <t>&gt;900</t>
  </si>
  <si>
    <t>N/A</t>
  </si>
  <si>
    <t>Zdenek Kolar</t>
  </si>
  <si>
    <t>CZE</t>
  </si>
  <si>
    <t>Cedrik-Marcel Stebe</t>
  </si>
  <si>
    <t>Matyas Cerny</t>
  </si>
  <si>
    <t>Nikolas Sanchez-Izquierdo</t>
  </si>
  <si>
    <t>Henri Squire</t>
  </si>
  <si>
    <t xml:space="preserve">Abierto GNP Seguros - Monterrey, World Tour, MEX, Hard, 18/08/2025, $1.064M, WTA 500                                                                                                                                                                                                                                                        </t>
  </si>
  <si>
    <t>Alycia Parks</t>
  </si>
  <si>
    <t>Rebecca Sramkova</t>
  </si>
  <si>
    <t>SVK</t>
  </si>
  <si>
    <t>Diana Shnaider</t>
  </si>
  <si>
    <t>RUS</t>
  </si>
  <si>
    <t>Elise Mertens</t>
  </si>
  <si>
    <t>BEL</t>
  </si>
  <si>
    <t>Antonia Ruzic</t>
  </si>
  <si>
    <t>CRO</t>
  </si>
  <si>
    <t>Marie Bouzkova</t>
  </si>
  <si>
    <t>Linda Noskova</t>
  </si>
  <si>
    <t>Ekaterina Alexandrova</t>
  </si>
  <si>
    <t xml:space="preserve">Tennis in the Land - Cleveland, World Tour, USA, Hard, 18/08/2025, $275K, WTA 250                                                                                                                                                                                                                                                        </t>
  </si>
  <si>
    <t>Liudmila Samsonova</t>
  </si>
  <si>
    <t>Sorana Cirstea</t>
  </si>
  <si>
    <t>ROU</t>
  </si>
  <si>
    <t>Katie Boulter</t>
  </si>
  <si>
    <t>GBR</t>
  </si>
  <si>
    <t>Viktorija Golubic</t>
  </si>
  <si>
    <t>SUI</t>
  </si>
  <si>
    <t>Next week's Tournaments: US Open</t>
  </si>
  <si>
    <r>
      <t xml:space="preserve">H2H 1-1. Most recent June 2023, grass, Boulter in 2. Golubic won on hard in 2019, 2 sets. Hard win %'s are a little better for Golubic. 
Boulter had a 2 sets win over Yuan un the 1st round. She reached the 2nd round of the Aus Open. Final in Hong Kong 2024, Semi finals in Tokyo 2024. 2nd round of the US Open. 
Golubic lost in the 1st round as qualifier last season. 2 sets win over Bronzetti in the 1st round this year. CH final in Aug. Title in Jiujiang 2024.
12 month stats favour Boulter on serve. Golubic leads overall in 2025. Good chance of 3 sets. 
</t>
    </r>
    <r>
      <rPr>
        <b/>
        <sz val="12"/>
        <color theme="1"/>
        <rFont val="Calibri"/>
        <family val="2"/>
        <scheme val="minor"/>
      </rPr>
      <t xml:space="preserve">Lay Boulter around 1.50 and remove liability at 1.95. </t>
    </r>
  </si>
  <si>
    <t>x</t>
  </si>
  <si>
    <r>
      <t xml:space="preserve">Samsonova 1-0 (Aug 2023, hard, 2 sets). Hard win %'s are better for Cirstea.
Samsonova had a 2 sets win over Dolehide in the 1st round. 2 sets win over Wang in the 2nd round. She reached the Quarter finals in Indian Wells 2025, Semi finals in Adelaide 2025, 4th Round at the US Open 2024. 
Cirstea has come through the qual rounds. Easy win over Uchijima in the 1st round. Very easy win over Teichmann in the 2nd round. 4th round in Cincinnati. Quarter finals in Austin 2025, Quarter finals in Dubai 2025.
12 month and 2024 stats are stronger for Cirstea. Recent performances favour her.
</t>
    </r>
    <r>
      <rPr>
        <b/>
        <sz val="12"/>
        <color theme="1"/>
        <rFont val="Calibri"/>
        <family val="2"/>
        <scheme val="minor"/>
      </rPr>
      <t>Lay Samsonova around 1.40 and remove liability at 1.85. Lay set 1 winner.</t>
    </r>
  </si>
  <si>
    <r>
      <t xml:space="preserve">Mertens 2-1. Most recent May 2025, clay, Shnaider 2 sets. Mertens won on clay in April 2025, 2 sets. She won on hard in Feb 2023, 2 sets. Hard win %'s favour Mertens.
Shnaider had a 2 sets win over Rakhimova in the 2nd round. She reached the 3rd Round at the Australian Open 2025, Quarter finals in Adelaide 2025, Title in Hong Kong 2024, Semi finals in Tokyo 2024, Semi finals in Seoul 2024, 4th Round at the US Open 2024.
Mertens had a 2 sets win over Blinkova in the 1st round. 2 sets win over Vekic in the 2nd round. She reached the 3rd round in Cincinnati. 3rd rounds in Maimi and Indian Wells.2nd round of the Aus Open.  3rd Round in Doha 2025, Final in Hobart 2025, 4th Round at the US Open 2024, 3rd Round in Toronto 2024.
12 month stats are a little better for Shnaider overall. 2025 stats favour Mertens. Stats in their last 10 on hard are better for Shnaider overall. Good chance of 3 sets.
</t>
    </r>
    <r>
      <rPr>
        <b/>
        <sz val="12"/>
        <color theme="1"/>
        <rFont val="Calibri"/>
        <family val="2"/>
        <scheme val="minor"/>
      </rPr>
      <t>Back Mertens around 2.20 to 2.30 and remove liability at 1.70.</t>
    </r>
  </si>
  <si>
    <r>
      <t xml:space="preserve">Sramkova 1-0 (May 2022, clay, 3 sets). 12 month hard win %'s favour Sramkova. Parks leads in 2025.
Parks had a very easy win over Bucsa in the 1st round. 3 sets win over Navarro as underdog in the 2nd round. She reached the Semi finals in Auckland 2025. 5 WTA 2nd rounds in 2025. 
Sramkova had an easy win in the 1st round. 3 sets win over Fernandez in the 2nd round. She reached the 2nd round in Cincinnati. Quarter finals in Merida 2025, 3rd Round in Doha 2025, Final in Jiujiang 2024, 3rd Round in Beijing 2024, Title in Hua Hin 2024, Final in Monastir 2024.
12 month stats favour Sramkova overall. Parks leads in 2025. Fair chance of 3 sets.
</t>
    </r>
    <r>
      <rPr>
        <b/>
        <sz val="12"/>
        <color theme="1"/>
        <rFont val="Calibri"/>
        <family val="2"/>
        <scheme val="minor"/>
      </rPr>
      <t xml:space="preserve">Lay Sramkova around 1.45 and remove liability at 1.90. </t>
    </r>
  </si>
  <si>
    <r>
      <t xml:space="preserve">1st meeting. Hard win %'s are better for Noskova. 
Noskova won the title last year. 2 tie breaks win over Sun in the 1st round. Easy win over Maria in the 2nd round. Final in Prague 2025, Quarter finals in Dubai 2025, 3rd Round in Doha 2025, Semi finals in Abu Dhabi 2025. 
Alexandrova had a 2 sets win over Tomljanovic in the 2nd round. She reached the Semi final last season. Semi finals in Doha 2025, Quarter finals in Wuhan 2024, 3rd Round at the </t>
    </r>
    <r>
      <rPr>
        <sz val="12"/>
        <color rgb="FFFF0000"/>
        <rFont val="Calibri"/>
        <family val="2"/>
        <scheme val="minor"/>
      </rPr>
      <t>US Open</t>
    </r>
    <r>
      <rPr>
        <sz val="12"/>
        <color theme="1"/>
        <rFont val="Calibri"/>
        <family val="2"/>
        <scheme val="minor"/>
      </rPr>
      <t xml:space="preserve"> 2024.
12 month and 2025 stats are stronger for Noskova on serve. Stats for their last 10 on hard favour Noskova overall. Good chance of 3 sets.
</t>
    </r>
    <r>
      <rPr>
        <b/>
        <sz val="12"/>
        <color theme="1"/>
        <rFont val="Calibri"/>
        <family val="2"/>
        <scheme val="minor"/>
      </rPr>
      <t>Lay Alexandrova around 1.40 and remove liability at 1.80.</t>
    </r>
  </si>
  <si>
    <r>
      <t xml:space="preserve">1st meeting. Hard win %'s are a little better for Ruzic. 
Ruzic has come through the qual rounds. 2 sets win over Pavlyuchenkova as underdog in the 1st round. 3 sets win over Cocciaretto as underdog in the 2nd round. 2nd round in Montreal. Quarter finals in Monastir 2024.
Bouzkova had a 3 sets win over Sonmez in the 1st round. 2 sets win over Haddad Maia in the 2nd round. She reached the 3rd Round in Montreal 2025, Quarter finals in Brisbane 2025, Semi finals in Jiujiang 2024, Quarter finals in Guadalajara 2024.
12 month and 2025 stats favour Ruzic overall. Recent performances are better for Bouzkova. 
</t>
    </r>
    <r>
      <rPr>
        <b/>
        <sz val="12"/>
        <color theme="1"/>
        <rFont val="Calibri"/>
        <family val="2"/>
        <scheme val="minor"/>
      </rPr>
      <t xml:space="preserve">Lay Bouzkova around 1.25 and remove liability at 1.50. Chance of 3 sets. </t>
    </r>
  </si>
  <si>
    <r>
      <t xml:space="preserve">1st meeting. Clay win %'s are fairly even. 
Martinez has come through the qual rounds. 2 sets wins in the 1st and 2nd rounds as underdog. Almost all his matches were in ITF's. 
Kolar came through the 1st and 2nd rounds in straight sets as underdog. CH title last week. CH q final in May. Most of his matches were in ITF's. 
2025 CH stats are pretty even. recent performances are better for Kolar. 
</t>
    </r>
    <r>
      <rPr>
        <b/>
        <sz val="12"/>
        <color theme="1"/>
        <rFont val="Calibri"/>
        <family val="2"/>
        <scheme val="minor"/>
      </rPr>
      <t>Back Kolar around 2.00 to 2.20 and remove liability at 1.60.</t>
    </r>
  </si>
  <si>
    <r>
      <t xml:space="preserve">1st meeting. Clay win %'s are better for Stebe.
Stebe came through the 1st round as underdog. 3rd set tie break win as favourite in the 2nd round. CH semi in Aug. ITF title in June. 
Cerny has come through the qual rounds. 3 sets wins in the 1st and 2nd rounds as underdog. ITF semi in June. 
12 month and 2025 CH stats favour Cerny. Stats for their last 10 CH matches are stronger for Stebe. 
</t>
    </r>
    <r>
      <rPr>
        <b/>
        <sz val="12"/>
        <color theme="1"/>
        <rFont val="Calibri"/>
        <family val="2"/>
        <scheme val="minor"/>
      </rPr>
      <t>Lay Stebe around 1.20 and remove liability at 1.45. Back Stebe around 1.90 to 2.00 and remove liability at 1.50.</t>
    </r>
  </si>
  <si>
    <r>
      <t xml:space="preserve">1st meeting. Clay win %'s are better for Sanchez-Izquierdo.
Sanchez-Izquierdo had a 3 sets win in the 1st round as favourite. 3 sets win in the 2nd round as underdog. CH q finals in Aug and July. CH final in May. Most of his best results were in ITF's.
Squire had a 2 sets win in the 1st round as favourite. He needed 3 sets in the 2nd round, also as favourite. CH q final in May.
12 month and 2025 CH stats are a little better for Squire on serve and favour Sanchez-Izquierdo on return. Stats for their last 10 CH matches are a little better for Squire. Good chance of 3 sets.
</t>
    </r>
    <r>
      <rPr>
        <b/>
        <sz val="12"/>
        <color theme="1"/>
        <rFont val="Calibri"/>
        <family val="2"/>
        <scheme val="minor"/>
      </rPr>
      <t>Lay Sanchez-Izquierdo around 1.65 and remove liability at 2.20. Lay set 1 winner.</t>
    </r>
  </si>
  <si>
    <r>
      <t xml:space="preserve">Fucsovics 1-0 (June 2019, grass, 2 sets). Hard win %'s are better for Fucsovics. 
Munar lost in the 1st round last season. Easy win over Bellucci in the 2nd round. 3 sets win over Sonego in the 3rd round. 3rd Round in Miami 2025, Semi finals in Hong Kong 2025.
Fucsovics reached the 2nd round last season. 2 sets win over Gaston in the 1st round. 3 sets win over Griekspoor as underdog in the 2nd round. 2 sets win over Bautista Agut in the 3rd round. CH title in Feb. 
12 month and 2025 stats favour Fucsovics. Stats for their last 10 on hard favour Munar on serve. Decent chance of 3 sets.
</t>
    </r>
    <r>
      <rPr>
        <b/>
        <sz val="12"/>
        <color theme="1"/>
        <rFont val="Calibri"/>
        <family val="2"/>
        <scheme val="minor"/>
      </rPr>
      <t>Lay Munar 1.60 and remove liability at 2.10. Lay set 1 winner.</t>
    </r>
  </si>
  <si>
    <r>
      <t xml:space="preserve">Medjedovic 1-0 (Apr 2025, clay, 2 sets). Hard win %'s are better for Medjedovic. 
Medjedovic had a 2 sets win over Rinderknech in the 1st round. 2 sets win over Fearnley in the 2nd round as favourite. Easy win over Diallo in the 3rd round. He reached the 3rd round in Cincinnati. CH final in Sep. 
Perricard needed a 3rd set tie break against Martinez in the 2nd round. Easy win over Muller in the 3rd round. He reached the 2nd round in Toronto. Semi final in Brisbane. 
12 month and 2025 stats are better for Perricard on serve but significantly favour Medjedovic on return.
</t>
    </r>
    <r>
      <rPr>
        <b/>
        <sz val="12"/>
        <color theme="1"/>
        <rFont val="Calibri"/>
        <family val="2"/>
        <scheme val="minor"/>
      </rPr>
      <t xml:space="preserve">Back Medjedovic around 1.90 to 2.10 and remove liability at 1.55. </t>
    </r>
  </si>
  <si>
    <r>
      <t xml:space="preserve">1st meeting. Hard win %'s are better for Zandschulp. 
Bu had a 3rd set tie break win over Tseng in the 1st round. Easy win over Tsitsipas in the 2nd round as underdog. 2 sets win over Navone in the 3rd round. He reached the 2nd rounds in Toronto, Washington, Los Cabos, Miami and Indian Wells. Semi finals in Beijing 2024, Semi finals in Hangzhou 2024.
Zandschulp lost in the 1st round last year. 3 sets win over Walton in the 1st round. Easy win over Arnaldi in the 2nd round. He needed 3 sets against Baez in the 3rd round. 3rd Round in Indian Wells 2025, 3rd Round at the </t>
    </r>
    <r>
      <rPr>
        <sz val="12"/>
        <color rgb="FFFF0000"/>
        <rFont val="Calibri"/>
        <family val="2"/>
        <scheme val="minor"/>
      </rPr>
      <t>US Open</t>
    </r>
    <r>
      <rPr>
        <sz val="12"/>
        <color theme="1"/>
        <rFont val="Calibri"/>
        <family val="2"/>
        <scheme val="minor"/>
      </rPr>
      <t xml:space="preserve"> 2024. 
12 month and 2025 stats favour Bu on serve. Stats for their last 10 on hard also favour him on serve. 
</t>
    </r>
    <r>
      <rPr>
        <b/>
        <sz val="12"/>
        <color theme="1"/>
        <rFont val="Calibri"/>
        <family val="2"/>
        <scheme val="minor"/>
      </rPr>
      <t xml:space="preserve">Lay Zandschulp around 1.65 and remove liability at 2.10. </t>
    </r>
  </si>
  <si>
    <r>
      <t>H2H 1-1. Most recent Jan 2025, hard, Korda in 2. Kecmanovic won on hard in March 2022, 2 sets. Hard win %'s favour Korda. 
Korda had a 2 sets win over Kopriva in the 2nd round. 3 sets win over Majchrzak in the 3rd round. He reached the Quarter finals in Miami 2025, 2nd round of the Aus Open. Final in Adelaide 2025, Semi finals in Montreal 2024. 2nd round of the</t>
    </r>
    <r>
      <rPr>
        <sz val="12"/>
        <color rgb="FFFF0000"/>
        <rFont val="Calibri"/>
        <family val="2"/>
        <scheme val="minor"/>
      </rPr>
      <t xml:space="preserve"> US Open</t>
    </r>
    <r>
      <rPr>
        <sz val="12"/>
        <color theme="1"/>
        <rFont val="Calibri"/>
        <family val="2"/>
        <scheme val="minor"/>
      </rPr>
      <t xml:space="preserve">. 
Kecmanovic had a 2 sets win over Kovacevic in the 1st round. Easy win over Darderi in the 3rd round. He reached the 2nd round in Toronto. Title in Delray Beach 2025, 3rd Round at the Australian Open 2025, Semi finals in Adelaide 2025. 2nd round of the </t>
    </r>
    <r>
      <rPr>
        <sz val="12"/>
        <color rgb="FFFF0000"/>
        <rFont val="Calibri"/>
        <family val="2"/>
        <scheme val="minor"/>
      </rPr>
      <t>US Open</t>
    </r>
    <r>
      <rPr>
        <sz val="12"/>
        <color theme="1"/>
        <rFont val="Calibri"/>
        <family val="2"/>
        <scheme val="minor"/>
      </rPr>
      <t xml:space="preserve">. 
12 month and 2025 stats are a little better for Korda on serve. Good chance of 3 sets.
</t>
    </r>
    <r>
      <rPr>
        <b/>
        <sz val="12"/>
        <color theme="1"/>
        <rFont val="Calibri"/>
        <family val="2"/>
        <scheme val="minor"/>
      </rPr>
      <t>Back Korda around 2.20 to 2.30 and remove liability at 1.70.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</si>
</sst>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1">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0" xfId="0" applyFont="1" applyFill="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7D0772A1-EDAA-4AA9-97E0-3F1D1732A7C1}"/>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4" t="s">
        <v>62</v>
      </c>
      <c r="C7" s="34" t="s">
        <v>63</v>
      </c>
      <c r="D7" s="35">
        <v>0.67190000000000005</v>
      </c>
      <c r="E7" s="36"/>
      <c r="F7" s="34">
        <v>86</v>
      </c>
      <c r="G7" s="34">
        <v>16</v>
      </c>
      <c r="H7" s="34">
        <v>1.7089999914169312</v>
      </c>
      <c r="I7" s="24">
        <v>1.76</v>
      </c>
      <c r="J7" s="24">
        <v>1.8</v>
      </c>
      <c r="K7" s="42">
        <v>0.79166666666666663</v>
      </c>
      <c r="L7" s="22"/>
      <c r="M7" s="50" t="s">
        <v>103</v>
      </c>
      <c r="N7" s="31" t="str" cm="1">
        <f t="array" aca="1" ref="N7" ca="1">IF(INDIRECT("M" &amp; ROW())="x", INDIRECT("B" &amp; ROW()) &amp; IF(INDIRECT("E" &amp; ROW())="x", " in 2", " in 3"), "")</f>
        <v>Sebastian Korda in 3</v>
      </c>
      <c r="O7" s="22" t="str">
        <f ca="1">IF(N7="x", C7 &amp; IF(F7="x", " in 2", " in 3"), "")</f>
        <v/>
      </c>
    </row>
    <row r="8" spans="1:15" ht="249.6" x14ac:dyDescent="0.3">
      <c r="A8" s="37"/>
      <c r="B8" s="45" t="s">
        <v>64</v>
      </c>
      <c r="C8" s="37" t="s">
        <v>59</v>
      </c>
      <c r="D8" s="38">
        <v>0.3281</v>
      </c>
      <c r="E8" s="39" t="s">
        <v>103</v>
      </c>
      <c r="F8" s="37">
        <v>45</v>
      </c>
      <c r="G8" s="37">
        <v>47</v>
      </c>
      <c r="H8" s="37">
        <v>2.25</v>
      </c>
      <c r="I8" s="24"/>
      <c r="J8" s="24"/>
      <c r="K8" s="49" t="s">
        <v>115</v>
      </c>
      <c r="L8" s="22">
        <v>7</v>
      </c>
      <c r="M8" s="28"/>
      <c r="N8" s="31" t="str" cm="1">
        <f t="array" aca="1" ref="N8" ca="1">IF(INDIRECT("M" &amp; ROW())="x", INDIRECT("B" &amp; ROW()) &amp; IF(INDIRECT("E" &amp; ROW())="x", " in 2", " in 3"), "")</f>
        <v/>
      </c>
      <c r="O8" s="22" t="str">
        <f ca="1">IF(N8="x", C8 &amp; IF(F8="x", " in 2", " in 3"), "")</f>
        <v/>
      </c>
    </row>
    <row r="9" spans="1:15" x14ac:dyDescent="0.3">
      <c r="A9" s="34">
        <v>2</v>
      </c>
      <c r="B9" s="44" t="s">
        <v>65</v>
      </c>
      <c r="C9" s="34" t="s">
        <v>66</v>
      </c>
      <c r="D9" s="35">
        <v>0.3256</v>
      </c>
      <c r="E9" s="36" t="s">
        <v>103</v>
      </c>
      <c r="F9" s="34">
        <v>46</v>
      </c>
      <c r="G9" s="34">
        <v>114</v>
      </c>
      <c r="H9" s="34">
        <v>1.8059999942779541</v>
      </c>
      <c r="I9" s="24">
        <v>1.95</v>
      </c>
      <c r="J9" s="24">
        <v>2.1</v>
      </c>
      <c r="K9" s="13"/>
      <c r="L9" s="22"/>
      <c r="M9" s="28"/>
      <c r="N9" s="31" t="str" cm="1">
        <f t="array" aca="1" ref="N9" ca="1">IF(INDIRECT("M" &amp; ROW())="x", INDIRECT("B" &amp; ROW()) &amp; IF(INDIRECT("E" &amp; ROW())="x", " in 2", " in 3"), "")</f>
        <v/>
      </c>
    </row>
    <row r="10" spans="1:15" ht="218.4" x14ac:dyDescent="0.3">
      <c r="A10" s="37"/>
      <c r="B10" s="45" t="s">
        <v>67</v>
      </c>
      <c r="C10" s="37" t="s">
        <v>68</v>
      </c>
      <c r="D10" s="38">
        <v>0.6744</v>
      </c>
      <c r="E10" s="39"/>
      <c r="F10" s="37">
        <v>94</v>
      </c>
      <c r="G10" s="37">
        <v>162</v>
      </c>
      <c r="H10" s="37">
        <v>2.1099998950958252</v>
      </c>
      <c r="I10" s="24"/>
      <c r="J10" s="24">
        <v>1.9</v>
      </c>
      <c r="K10" s="49" t="s">
        <v>112</v>
      </c>
      <c r="L10" s="22">
        <v>7</v>
      </c>
      <c r="M10" s="50" t="s">
        <v>103</v>
      </c>
      <c r="N10" s="31" t="str" cm="1">
        <f t="array" aca="1" ref="N10" ca="1">IF(INDIRECT("M" &amp; ROW())="x", INDIRECT("B" &amp; ROW()) &amp; IF(INDIRECT("E" &amp; ROW())="x", " in 2", " in 3"), "")</f>
        <v>Marton Fucsovics in 3</v>
      </c>
    </row>
    <row r="11" spans="1:15" x14ac:dyDescent="0.3">
      <c r="A11" s="34">
        <v>3</v>
      </c>
      <c r="B11" s="47" t="s">
        <v>58</v>
      </c>
      <c r="C11" s="34" t="s">
        <v>59</v>
      </c>
      <c r="D11" s="35">
        <v>0.83909999999999996</v>
      </c>
      <c r="E11" s="36"/>
      <c r="F11" s="34">
        <v>65</v>
      </c>
      <c r="G11" s="34">
        <v>220</v>
      </c>
      <c r="H11" s="34">
        <v>1.6210000514984131</v>
      </c>
      <c r="I11" s="24">
        <v>1.45</v>
      </c>
      <c r="J11" s="24">
        <v>1.7</v>
      </c>
      <c r="K11" s="13"/>
      <c r="L11" s="22"/>
      <c r="M11" s="50" t="s">
        <v>103</v>
      </c>
      <c r="N11" s="31" t="str" cm="1">
        <f t="array" aca="1" ref="N11" ca="1">IF(INDIRECT("M" &amp; ROW())="x", INDIRECT("B" &amp; ROW()) &amp; IF(INDIRECT("E" &amp; ROW())="x", " in 2", " in 3"), "")</f>
        <v>Hamad Medjedovic in 3</v>
      </c>
    </row>
    <row r="12" spans="1:15" ht="218.4" x14ac:dyDescent="0.3">
      <c r="A12" s="37"/>
      <c r="B12" s="45" t="s">
        <v>60</v>
      </c>
      <c r="C12" s="37" t="s">
        <v>61</v>
      </c>
      <c r="D12" s="38">
        <v>0.16089999999999999</v>
      </c>
      <c r="E12" s="39" t="s">
        <v>103</v>
      </c>
      <c r="F12" s="37">
        <v>39</v>
      </c>
      <c r="G12" s="37">
        <v>57</v>
      </c>
      <c r="H12" s="37">
        <v>2.4300000667572021</v>
      </c>
      <c r="I12" s="24"/>
      <c r="J12" s="24"/>
      <c r="K12" s="49" t="s">
        <v>113</v>
      </c>
      <c r="L12" s="22">
        <v>7</v>
      </c>
      <c r="M12" s="28"/>
      <c r="N12" s="31" t="str" cm="1">
        <f t="array" aca="1" ref="N12" ca="1">IF(INDIRECT("M" &amp; ROW())="x", INDIRECT("B" &amp; ROW()) &amp; IF(INDIRECT("E" &amp; ROW())="x", " in 2", " in 3"), "")</f>
        <v/>
      </c>
    </row>
    <row r="13" spans="1:15" x14ac:dyDescent="0.3">
      <c r="A13" s="34">
        <v>4</v>
      </c>
      <c r="B13" s="44" t="s">
        <v>54</v>
      </c>
      <c r="C13" s="34" t="s">
        <v>55</v>
      </c>
      <c r="D13" s="35">
        <v>0.44469999999999998</v>
      </c>
      <c r="E13" s="36"/>
      <c r="F13" s="34">
        <v>76</v>
      </c>
      <c r="G13" s="34">
        <v>34</v>
      </c>
      <c r="H13" s="34">
        <v>1.9620000123977661</v>
      </c>
      <c r="I13" s="24">
        <v>1.9</v>
      </c>
      <c r="J13" s="24">
        <v>1.9</v>
      </c>
      <c r="K13" s="13"/>
      <c r="L13" s="22"/>
      <c r="M13" s="50" t="s">
        <v>103</v>
      </c>
      <c r="N13" s="31" t="str" cm="1">
        <f t="array" aca="1" ref="N13" ca="1">IF(INDIRECT("M" &amp; ROW())="x", INDIRECT("B" &amp; ROW()) &amp; IF(INDIRECT("E" &amp; ROW())="x", " in 2", " in 3"), "")</f>
        <v>Bu Yunchaokete in 3</v>
      </c>
    </row>
    <row r="14" spans="1:15" ht="249.6" x14ac:dyDescent="0.3">
      <c r="A14" s="37"/>
      <c r="B14" s="45" t="s">
        <v>56</v>
      </c>
      <c r="C14" s="37" t="s">
        <v>57</v>
      </c>
      <c r="D14" s="38">
        <v>0.55530000000000002</v>
      </c>
      <c r="E14" s="39" t="s">
        <v>103</v>
      </c>
      <c r="F14" s="37">
        <v>92</v>
      </c>
      <c r="G14" s="37">
        <v>94</v>
      </c>
      <c r="H14" s="37">
        <v>1.9259999990463257</v>
      </c>
      <c r="I14" s="24"/>
      <c r="J14" s="24"/>
      <c r="K14" s="49" t="s">
        <v>114</v>
      </c>
      <c r="L14" s="22">
        <v>6.5</v>
      </c>
      <c r="M14" s="22"/>
      <c r="N14" s="31" t="str" cm="1">
        <f t="array" aca="1" ref="N14" ca="1">IF(INDIRECT("M" &amp; ROW())="x", INDIRECT("B" &amp; ROW()) &amp; IF(INDIRECT("E" &amp; ROW())="x", " in 2", " in 3"), "")</f>
        <v/>
      </c>
    </row>
    <row r="15" spans="1:15"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69</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4" t="s">
        <v>70</v>
      </c>
      <c r="C19" s="34" t="s">
        <v>71</v>
      </c>
      <c r="D19" s="35">
        <v>0.1633</v>
      </c>
      <c r="E19" s="36" t="s">
        <v>103</v>
      </c>
      <c r="F19" s="34" t="s">
        <v>72</v>
      </c>
      <c r="G19" s="34" t="s">
        <v>73</v>
      </c>
      <c r="H19" s="34">
        <v>3.0099999904632568</v>
      </c>
      <c r="I19" s="24"/>
      <c r="J19" s="24"/>
      <c r="K19" s="42">
        <v>0.47916666666666669</v>
      </c>
      <c r="L19" s="22"/>
      <c r="M19" s="22"/>
      <c r="N19" s="31" t="str" cm="1">
        <f t="array" aca="1" ref="N19" ca="1">IF(INDIRECT("M" &amp; ROW())="x", INDIRECT("B" &amp; ROW()) &amp; IF(INDIRECT("E" &amp; ROW())="x", " in 2", " in 3"), "")</f>
        <v/>
      </c>
    </row>
    <row r="20" spans="1:14" ht="156" x14ac:dyDescent="0.3">
      <c r="A20" s="37"/>
      <c r="B20" s="48" t="s">
        <v>74</v>
      </c>
      <c r="C20" s="37" t="s">
        <v>75</v>
      </c>
      <c r="D20" s="38">
        <v>0.8367</v>
      </c>
      <c r="E20" s="39"/>
      <c r="F20" s="37">
        <v>290</v>
      </c>
      <c r="G20" s="37">
        <v>294</v>
      </c>
      <c r="H20" s="37">
        <v>1.4170000553131104</v>
      </c>
      <c r="I20" s="24">
        <v>1.55</v>
      </c>
      <c r="J20" s="24">
        <v>1.65</v>
      </c>
      <c r="K20" s="49" t="s">
        <v>109</v>
      </c>
      <c r="L20" s="22">
        <v>7</v>
      </c>
      <c r="M20" s="50" t="s">
        <v>103</v>
      </c>
      <c r="N20" s="31" t="str" cm="1">
        <f t="array" aca="1" ref="N20" ca="1">IF(INDIRECT("M" &amp; ROW())="x", INDIRECT("B" &amp; ROW()) &amp; IF(INDIRECT("E" &amp; ROW())="x", " in 2", " in 3"), "")</f>
        <v>Zdenek Kolar in 3</v>
      </c>
    </row>
    <row r="21" spans="1:14" x14ac:dyDescent="0.3">
      <c r="A21" s="34">
        <v>2</v>
      </c>
      <c r="B21" s="47" t="s">
        <v>76</v>
      </c>
      <c r="C21" s="34" t="s">
        <v>71</v>
      </c>
      <c r="D21" s="35">
        <v>0.69430000000000003</v>
      </c>
      <c r="E21" s="36"/>
      <c r="F21" s="34">
        <v>660</v>
      </c>
      <c r="G21" s="34" t="s">
        <v>73</v>
      </c>
      <c r="H21" s="34">
        <v>1.2990000247955322</v>
      </c>
      <c r="I21" s="24">
        <v>1.3</v>
      </c>
      <c r="J21" s="24">
        <v>1.65</v>
      </c>
      <c r="K21" s="13"/>
      <c r="L21" s="22"/>
      <c r="M21" s="50" t="s">
        <v>103</v>
      </c>
      <c r="N21" s="31" t="str" cm="1">
        <f t="array" aca="1" ref="N21" ca="1">IF(INDIRECT("M" &amp; ROW())="x", INDIRECT("B" &amp; ROW()) &amp; IF(INDIRECT("E" &amp; ROW())="x", " in 2", " in 3"), "")</f>
        <v>Cedrik-Marcel Stebe in 3</v>
      </c>
    </row>
    <row r="22" spans="1:14" ht="187.2" x14ac:dyDescent="0.3">
      <c r="A22" s="37"/>
      <c r="B22" s="45" t="s">
        <v>77</v>
      </c>
      <c r="C22" s="37" t="s">
        <v>75</v>
      </c>
      <c r="D22" s="38">
        <v>0.30570000000000003</v>
      </c>
      <c r="E22" s="39" t="s">
        <v>103</v>
      </c>
      <c r="F22" s="37" t="s">
        <v>72</v>
      </c>
      <c r="G22" s="37" t="s">
        <v>73</v>
      </c>
      <c r="H22" s="37">
        <v>3.7200000286102295</v>
      </c>
      <c r="I22" s="24"/>
      <c r="J22" s="24"/>
      <c r="K22" s="49" t="s">
        <v>110</v>
      </c>
      <c r="L22" s="22">
        <v>6</v>
      </c>
      <c r="M22" s="22"/>
      <c r="N22" s="31" t="str" cm="1">
        <f t="array" aca="1" ref="N22" ca="1">IF(INDIRECT("M" &amp; ROW())="x", INDIRECT("B" &amp; ROW()) &amp; IF(INDIRECT("E" &amp; ROW())="x", " in 2", " in 3"), "")</f>
        <v/>
      </c>
    </row>
    <row r="23" spans="1:14" x14ac:dyDescent="0.3">
      <c r="A23" s="34">
        <v>3</v>
      </c>
      <c r="B23" s="44" t="s">
        <v>78</v>
      </c>
      <c r="C23" s="34" t="s">
        <v>66</v>
      </c>
      <c r="D23" s="35">
        <v>0.46510000000000001</v>
      </c>
      <c r="E23" s="36" t="s">
        <v>103</v>
      </c>
      <c r="F23" s="34">
        <v>297</v>
      </c>
      <c r="G23" s="34">
        <v>186</v>
      </c>
      <c r="H23" s="34">
        <v>2.2400000095367432</v>
      </c>
      <c r="I23" s="24"/>
      <c r="J23" s="24"/>
      <c r="K23" s="13"/>
      <c r="L23" s="22"/>
      <c r="M23" s="22"/>
      <c r="N23" s="31" t="str" cm="1">
        <f t="array" aca="1" ref="N23" ca="1">IF(INDIRECT("M" &amp; ROW())="x", INDIRECT("B" &amp; ROW()) &amp; IF(INDIRECT("E" &amp; ROW())="x", " in 2", " in 3"), "")</f>
        <v/>
      </c>
    </row>
    <row r="24" spans="1:14" ht="218.4" x14ac:dyDescent="0.3">
      <c r="A24" s="37"/>
      <c r="B24" s="45" t="s">
        <v>79</v>
      </c>
      <c r="C24" s="37" t="s">
        <v>71</v>
      </c>
      <c r="D24" s="38">
        <v>0.53490000000000004</v>
      </c>
      <c r="E24" s="39"/>
      <c r="F24" s="37">
        <v>435</v>
      </c>
      <c r="G24" s="37">
        <v>125</v>
      </c>
      <c r="H24" s="37">
        <v>1.690000057220459</v>
      </c>
      <c r="I24" s="24">
        <v>1.83</v>
      </c>
      <c r="J24" s="24">
        <v>1.85</v>
      </c>
      <c r="K24" s="49" t="s">
        <v>111</v>
      </c>
      <c r="L24" s="22">
        <v>7</v>
      </c>
      <c r="M24" s="50" t="s">
        <v>103</v>
      </c>
      <c r="N24" s="31" t="str" cm="1">
        <f t="array" aca="1" ref="N24" ca="1">IF(INDIRECT("M" &amp; ROW())="x", INDIRECT("B" &amp; ROW()) &amp; IF(INDIRECT("E" &amp; ROW())="x", " in 2", " in 3"), "")</f>
        <v>Henri Squire in 3</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46" t="s">
        <v>101</v>
      </c>
    </row>
    <row r="5" spans="1:14" x14ac:dyDescent="0.3">
      <c r="A5" s="43" t="s">
        <v>80</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84</v>
      </c>
      <c r="C7" s="34" t="s">
        <v>85</v>
      </c>
      <c r="D7" s="35">
        <v>0.17580000000000001</v>
      </c>
      <c r="E7" s="34" t="s">
        <v>103</v>
      </c>
      <c r="F7" s="34">
        <v>22</v>
      </c>
      <c r="G7" s="34">
        <v>13</v>
      </c>
      <c r="H7" s="34">
        <v>2.2599999904632568</v>
      </c>
      <c r="I7" s="24"/>
      <c r="J7" s="24"/>
      <c r="K7" s="42">
        <v>0.91666666666666663</v>
      </c>
      <c r="L7" s="22"/>
      <c r="M7" s="22"/>
      <c r="N7" s="31" t="str" cm="1">
        <f t="array" aca="1" ref="N7" ca="1">IF(INDIRECT("M" &amp; ROW())="x", INDIRECT("B" &amp; ROW()) &amp; IF(INDIRECT("E" &amp; ROW())="x", " in 2", " in 3"), "")</f>
        <v/>
      </c>
    </row>
    <row r="8" spans="1:14" ht="296.39999999999998" x14ac:dyDescent="0.3">
      <c r="A8" s="37"/>
      <c r="B8" s="45" t="s">
        <v>86</v>
      </c>
      <c r="C8" s="37" t="s">
        <v>87</v>
      </c>
      <c r="D8" s="38">
        <v>0.82420000000000004</v>
      </c>
      <c r="E8" s="37"/>
      <c r="F8" s="37">
        <v>21</v>
      </c>
      <c r="G8" s="37">
        <v>34</v>
      </c>
      <c r="H8" s="37">
        <v>1.6940000057220459</v>
      </c>
      <c r="I8" s="24">
        <v>1.8</v>
      </c>
      <c r="J8" s="24">
        <v>1.8</v>
      </c>
      <c r="K8" s="49" t="s">
        <v>105</v>
      </c>
      <c r="L8" s="22">
        <v>6.5</v>
      </c>
      <c r="M8" s="50" t="s">
        <v>103</v>
      </c>
      <c r="N8" s="31" t="str" cm="1">
        <f t="array" aca="1" ref="N8" ca="1">IF(INDIRECT("M" &amp; ROW())="x", INDIRECT("B" &amp; ROW()) &amp; IF(INDIRECT("E" &amp; ROW())="x", " in 2", " in 3"), "")</f>
        <v>Elise Mertens in 3</v>
      </c>
    </row>
    <row r="9" spans="1:14" x14ac:dyDescent="0.3">
      <c r="A9" s="34">
        <v>2</v>
      </c>
      <c r="B9" s="44" t="s">
        <v>81</v>
      </c>
      <c r="C9" s="34" t="s">
        <v>63</v>
      </c>
      <c r="D9" s="35">
        <v>0.33800000000000002</v>
      </c>
      <c r="E9" s="34"/>
      <c r="F9" s="34">
        <v>71</v>
      </c>
      <c r="G9" s="34">
        <v>116</v>
      </c>
      <c r="H9" s="34">
        <v>2.2599999904632568</v>
      </c>
      <c r="I9" s="24"/>
      <c r="J9" s="24">
        <v>2</v>
      </c>
      <c r="K9" s="13"/>
      <c r="L9" s="22"/>
      <c r="M9" s="50" t="s">
        <v>103</v>
      </c>
      <c r="N9" s="31" t="str" cm="1">
        <f t="array" aca="1" ref="N9" ca="1">IF(INDIRECT("M" &amp; ROW())="x", INDIRECT("B" &amp; ROW()) &amp; IF(INDIRECT("E" &amp; ROW())="x", " in 2", " in 3"), "")</f>
        <v>Alycia Parks in 3</v>
      </c>
    </row>
    <row r="10" spans="1:14" ht="234" x14ac:dyDescent="0.3">
      <c r="A10" s="37"/>
      <c r="B10" s="45" t="s">
        <v>82</v>
      </c>
      <c r="C10" s="37" t="s">
        <v>83</v>
      </c>
      <c r="D10" s="38">
        <v>0.66200000000000003</v>
      </c>
      <c r="E10" s="37" t="s">
        <v>103</v>
      </c>
      <c r="F10" s="37">
        <v>38</v>
      </c>
      <c r="G10" s="37">
        <v>39</v>
      </c>
      <c r="H10" s="37">
        <v>1.690000057220459</v>
      </c>
      <c r="I10" s="24">
        <v>1.72</v>
      </c>
      <c r="J10" s="24">
        <v>2</v>
      </c>
      <c r="K10" s="49" t="s">
        <v>106</v>
      </c>
      <c r="L10" s="22">
        <v>7</v>
      </c>
      <c r="M10" s="22"/>
      <c r="N10" s="31" t="str" cm="1">
        <f t="array" aca="1" ref="N10" ca="1">IF(INDIRECT("M" &amp; ROW())="x", INDIRECT("B" &amp; ROW()) &amp; IF(INDIRECT("E" &amp; ROW())="x", " in 2", " in 3"), "")</f>
        <v/>
      </c>
    </row>
    <row r="11" spans="1:14" x14ac:dyDescent="0.3">
      <c r="A11" s="34">
        <v>3</v>
      </c>
      <c r="B11" s="44" t="s">
        <v>91</v>
      </c>
      <c r="C11" s="34" t="s">
        <v>75</v>
      </c>
      <c r="D11" s="35">
        <v>0.57569999999999999</v>
      </c>
      <c r="E11" s="34"/>
      <c r="F11" s="34">
        <v>23</v>
      </c>
      <c r="G11" s="34">
        <v>38</v>
      </c>
      <c r="H11" s="34">
        <v>2.2200000286102295</v>
      </c>
      <c r="I11" s="24"/>
      <c r="J11" s="24">
        <v>2</v>
      </c>
      <c r="K11" s="13"/>
      <c r="L11" s="22"/>
      <c r="M11" s="50" t="s">
        <v>103</v>
      </c>
      <c r="N11" s="31" t="str" cm="1">
        <f t="array" aca="1" ref="N11" ca="1">IF(INDIRECT("M" &amp; ROW())="x", INDIRECT("B" &amp; ROW()) &amp; IF(INDIRECT("E" &amp; ROW())="x", " in 2", " in 3"), "")</f>
        <v>Linda Noskova in 3</v>
      </c>
    </row>
    <row r="12" spans="1:14" ht="202.8" x14ac:dyDescent="0.3">
      <c r="A12" s="37"/>
      <c r="B12" s="45" t="s">
        <v>92</v>
      </c>
      <c r="C12" s="37" t="s">
        <v>85</v>
      </c>
      <c r="D12" s="38">
        <v>0.42430000000000001</v>
      </c>
      <c r="E12" s="37" t="s">
        <v>103</v>
      </c>
      <c r="F12" s="37">
        <v>14</v>
      </c>
      <c r="G12" s="37">
        <v>24</v>
      </c>
      <c r="H12" s="37">
        <v>1.7139999866485596</v>
      </c>
      <c r="I12" s="24">
        <v>1.72</v>
      </c>
      <c r="J12" s="24">
        <v>2</v>
      </c>
      <c r="K12" s="49" t="s">
        <v>107</v>
      </c>
      <c r="L12" s="22">
        <v>6.5</v>
      </c>
      <c r="M12" s="22"/>
      <c r="N12" s="31" t="str" cm="1">
        <f t="array" aca="1" ref="N12" ca="1">IF(INDIRECT("M" &amp; ROW())="x", INDIRECT("B" &amp; ROW()) &amp; IF(INDIRECT("E" &amp; ROW())="x", " in 2", " in 3"), "")</f>
        <v/>
      </c>
    </row>
    <row r="13" spans="1:14" x14ac:dyDescent="0.3">
      <c r="A13" s="34">
        <v>4</v>
      </c>
      <c r="B13" s="44" t="s">
        <v>88</v>
      </c>
      <c r="C13" s="34" t="s">
        <v>89</v>
      </c>
      <c r="D13" s="35">
        <v>0.38240000000000002</v>
      </c>
      <c r="E13" s="34" t="s">
        <v>103</v>
      </c>
      <c r="F13" s="34">
        <v>89</v>
      </c>
      <c r="G13" s="34">
        <v>168</v>
      </c>
      <c r="H13" s="34">
        <v>3.3199999332427979</v>
      </c>
      <c r="I13" s="24"/>
      <c r="J13" s="24"/>
      <c r="K13" s="13"/>
      <c r="L13" s="22"/>
      <c r="M13" s="22"/>
      <c r="N13" s="31" t="str" cm="1">
        <f t="array" aca="1" ref="N13" ca="1">IF(INDIRECT("M" &amp; ROW())="x", INDIRECT("B" &amp; ROW()) &amp; IF(INDIRECT("E" &amp; ROW())="x", " in 2", " in 3"), "")</f>
        <v/>
      </c>
    </row>
    <row r="14" spans="1:14" ht="218.4" x14ac:dyDescent="0.3">
      <c r="A14" s="37"/>
      <c r="B14" s="48" t="s">
        <v>90</v>
      </c>
      <c r="C14" s="37" t="s">
        <v>75</v>
      </c>
      <c r="D14" s="38">
        <v>0.61760000000000004</v>
      </c>
      <c r="E14" s="37"/>
      <c r="F14" s="37">
        <v>53</v>
      </c>
      <c r="G14" s="37">
        <v>33</v>
      </c>
      <c r="H14" s="37">
        <v>1.3650000095367432</v>
      </c>
      <c r="I14" s="24">
        <v>1.43</v>
      </c>
      <c r="J14" s="24">
        <v>1.75</v>
      </c>
      <c r="K14" s="49" t="s">
        <v>108</v>
      </c>
      <c r="L14" s="22">
        <v>6.5</v>
      </c>
      <c r="M14" s="50" t="s">
        <v>103</v>
      </c>
      <c r="N14" s="31" t="str" cm="1">
        <f t="array" aca="1" ref="N14" ca="1">IF(INDIRECT("M" &amp; ROW())="x", INDIRECT("B" &amp; ROW()) &amp; IF(INDIRECT("E" &amp; ROW())="x", " in 2", " in 3"), "")</f>
        <v>Marie Bouzkova in 3</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93</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4" t="s">
        <v>97</v>
      </c>
      <c r="C19" s="34" t="s">
        <v>98</v>
      </c>
      <c r="D19" s="35">
        <v>0.36849999999999999</v>
      </c>
      <c r="E19" s="34" t="s">
        <v>103</v>
      </c>
      <c r="F19" s="34">
        <v>48</v>
      </c>
      <c r="G19" s="34">
        <v>20</v>
      </c>
      <c r="H19" s="34">
        <v>1.7460000514984131</v>
      </c>
      <c r="I19" s="24">
        <v>1.84</v>
      </c>
      <c r="J19" s="24">
        <v>2</v>
      </c>
      <c r="K19" s="42">
        <v>0.6875</v>
      </c>
      <c r="L19" s="22"/>
      <c r="M19" s="22"/>
      <c r="N19" s="31" t="str" cm="1">
        <f t="array" aca="1" ref="N19" ca="1">IF(INDIRECT("M" &amp; ROW())="x", INDIRECT("B" &amp; ROW()) &amp; IF(INDIRECT("E" &amp; ROW())="x", " in 2", " in 3"), "")</f>
        <v/>
      </c>
    </row>
    <row r="20" spans="1:14" ht="202.8" x14ac:dyDescent="0.3">
      <c r="A20" s="37"/>
      <c r="B20" s="45" t="s">
        <v>99</v>
      </c>
      <c r="C20" s="37" t="s">
        <v>100</v>
      </c>
      <c r="D20" s="38">
        <v>0.63149999999999995</v>
      </c>
      <c r="E20" s="37"/>
      <c r="F20" s="37">
        <v>77</v>
      </c>
      <c r="G20" s="37">
        <v>112</v>
      </c>
      <c r="H20" s="37">
        <v>2.1500000953674316</v>
      </c>
      <c r="I20" s="24"/>
      <c r="J20" s="24">
        <v>2</v>
      </c>
      <c r="K20" s="49" t="s">
        <v>102</v>
      </c>
      <c r="L20" s="22">
        <v>7</v>
      </c>
      <c r="M20" s="50" t="s">
        <v>103</v>
      </c>
      <c r="N20" s="31" t="str" cm="1">
        <f t="array" aca="1" ref="N20" ca="1">IF(INDIRECT("M" &amp; ROW())="x", INDIRECT("B" &amp; ROW()) &amp; IF(INDIRECT("E" &amp; ROW())="x", " in 2", " in 3"), "")</f>
        <v>Viktorija Golubic in 3</v>
      </c>
    </row>
    <row r="21" spans="1:14" x14ac:dyDescent="0.3">
      <c r="A21" s="34">
        <v>2</v>
      </c>
      <c r="B21" s="47" t="s">
        <v>94</v>
      </c>
      <c r="C21" s="34" t="s">
        <v>85</v>
      </c>
      <c r="D21" s="35">
        <v>0.52759999999999996</v>
      </c>
      <c r="E21" s="34" t="s">
        <v>103</v>
      </c>
      <c r="F21" s="34">
        <v>19</v>
      </c>
      <c r="G21" s="34">
        <v>22</v>
      </c>
      <c r="H21" s="34">
        <v>1.6289999485015869</v>
      </c>
      <c r="I21" s="24">
        <v>1.62</v>
      </c>
      <c r="J21" s="24">
        <v>1.9</v>
      </c>
      <c r="K21" s="13"/>
      <c r="L21" s="22"/>
      <c r="M21" s="22"/>
      <c r="N21" s="31" t="str" cm="1">
        <f t="array" aca="1" ref="N21" ca="1">IF(INDIRECT("M" &amp; ROW())="x", INDIRECT("B" &amp; ROW()) &amp; IF(INDIRECT("E" &amp; ROW())="x", " in 2", " in 3"), "")</f>
        <v/>
      </c>
    </row>
    <row r="22" spans="1:14" ht="218.4" x14ac:dyDescent="0.3">
      <c r="A22" s="37"/>
      <c r="B22" s="45" t="s">
        <v>95</v>
      </c>
      <c r="C22" s="37" t="s">
        <v>96</v>
      </c>
      <c r="D22" s="38">
        <v>0.47239999999999999</v>
      </c>
      <c r="E22" s="37"/>
      <c r="F22" s="37">
        <v>112</v>
      </c>
      <c r="G22" s="37">
        <v>47</v>
      </c>
      <c r="H22" s="37">
        <v>2.380000114440918</v>
      </c>
      <c r="I22" s="24"/>
      <c r="J22" s="24"/>
      <c r="K22" s="49" t="s">
        <v>104</v>
      </c>
      <c r="L22" s="22">
        <v>6.5</v>
      </c>
      <c r="M22" s="50" t="s">
        <v>103</v>
      </c>
      <c r="N22" s="31" t="str" cm="1">
        <f t="array" aca="1" ref="N22" ca="1">IF(INDIRECT("M" &amp; ROW())="x", INDIRECT("B" &amp; ROW()) &amp; IF(INDIRECT("E" &amp; ROW())="x", " in 2", " in 3"), "")</f>
        <v>Sorana Cirstea in 3</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2">
    <sortCondition ref="A19:A2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2025-08-21T09:46:55Z</dcterms:modified>
</cp:coreProperties>
</file>