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DCB2A99-C038-4B77-8E05-3A2FE91E559F}" xr6:coauthVersionLast="47" xr6:coauthVersionMax="47" xr10:uidLastSave="{00000000-0000-0000-0000-000000000000}"/>
  <bookViews>
    <workbookView xWindow="-84" yWindow="120"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9" i="6" l="1" a="1"/>
  <c r="N100" i="6" a="1"/>
  <c r="N104" i="1" a="1"/>
  <c r="N193" i="6" a="1"/>
  <c r="N93" i="6" a="1"/>
  <c r="N143" i="1" a="1"/>
  <c r="N75" i="1" a="1"/>
  <c r="N170" i="1" a="1"/>
  <c r="N87" i="1" a="1"/>
  <c r="N85" i="1" a="1"/>
  <c r="N96" i="6" a="1"/>
  <c r="N188" i="6" a="1"/>
  <c r="N50" i="1" a="1"/>
  <c r="N184" i="6" a="1"/>
  <c r="N169" i="1" a="1"/>
  <c r="N201" i="6" a="1"/>
  <c r="N151" i="1" a="1"/>
  <c r="N134" i="6" a="1"/>
  <c r="N12" i="6" a="1"/>
  <c r="N74" i="6" a="1"/>
  <c r="N146" i="1" a="1"/>
  <c r="N142" i="1" a="1"/>
  <c r="N90" i="6" a="1"/>
  <c r="N101" i="6" a="1"/>
  <c r="N123" i="6" a="1"/>
  <c r="N99" i="6" a="1"/>
  <c r="N95" i="6" a="1"/>
  <c r="N117" i="6" a="1"/>
  <c r="N24" i="6" a="1"/>
  <c r="N21" i="6" a="1"/>
  <c r="N122" i="1" a="1"/>
  <c r="N176" i="6" a="1"/>
  <c r="N99" i="1" a="1"/>
  <c r="N62" i="6" a="1"/>
  <c r="N156" i="1" a="1"/>
  <c r="N73" i="1" a="1"/>
  <c r="N61" i="6" a="1"/>
  <c r="N81" i="1" a="1"/>
  <c r="N81" i="6" a="1"/>
  <c r="N109" i="6" a="1"/>
  <c r="N92" i="1" a="1"/>
  <c r="N168" i="1" a="1"/>
  <c r="N172" i="6" a="1"/>
  <c r="N73" i="6" a="1"/>
  <c r="N10" i="6" a="1"/>
  <c r="N36" i="6" a="1"/>
  <c r="N119" i="6" a="1"/>
  <c r="N110" i="6" a="1"/>
  <c r="N199" i="6" a="1"/>
  <c r="N144" i="1" a="1"/>
  <c r="N65" i="6" a="1"/>
  <c r="N111" i="6" a="1"/>
  <c r="N39" i="6" a="1"/>
  <c r="N71" i="6" a="1"/>
  <c r="N100" i="1" a="1"/>
  <c r="N20" i="6" a="1"/>
  <c r="N173" i="6" a="1"/>
  <c r="N14" i="6" a="1"/>
  <c r="N160" i="6" a="1"/>
  <c r="N149" i="6" a="1"/>
  <c r="N155" i="6" a="1"/>
  <c r="N51" i="1" a="1"/>
  <c r="N205" i="6" a="1"/>
  <c r="N152" i="6" a="1"/>
  <c r="N153" i="6" a="1"/>
  <c r="N177" i="6" a="1"/>
  <c r="N177" i="1" a="1"/>
  <c r="N165" i="1" a="1"/>
  <c r="N69" i="1" a="1"/>
  <c r="N178" i="6" a="1"/>
  <c r="N67" i="6" a="1"/>
  <c r="N75" i="6" a="1"/>
  <c r="N136" i="1" a="1"/>
  <c r="N95" i="1" a="1"/>
  <c r="N15" i="6" a="1"/>
  <c r="N158" i="6" a="1"/>
  <c r="N76" i="6" a="1"/>
  <c r="N132" i="1" a="1"/>
  <c r="N189" i="6" a="1"/>
  <c r="N98" i="1" a="1"/>
  <c r="N51" i="6" a="1"/>
  <c r="N185" i="6" a="1"/>
  <c r="N146" i="6" a="1"/>
  <c r="N94" i="6" a="1"/>
  <c r="N26" i="6" a="1"/>
  <c r="N119" i="1" a="1"/>
  <c r="N157" i="6" a="1"/>
  <c r="N212" i="6" a="1"/>
  <c r="N58" i="6" a="1"/>
  <c r="N137" i="1" a="1"/>
  <c r="N202" i="6" a="1"/>
  <c r="N37" i="6" a="1"/>
  <c r="N208" i="6" a="1"/>
  <c r="N128" i="6" a="1"/>
  <c r="N92" i="6" a="1"/>
  <c r="N124" i="6" a="1"/>
  <c r="N65" i="1" a="1"/>
  <c r="N161" i="6" a="1"/>
  <c r="N45" i="1" a="1"/>
  <c r="N113" i="1" a="1"/>
  <c r="N140" i="6" a="1"/>
  <c r="N18" i="6" a="1"/>
  <c r="N214" i="6" a="1"/>
  <c r="N78" i="1" a="1"/>
  <c r="N171" i="6" a="1"/>
  <c r="N86" i="1" a="1"/>
  <c r="N171" i="1" a="1"/>
  <c r="N68" i="1" a="1"/>
  <c r="N174" i="1" a="1"/>
  <c r="N89" i="1" a="1"/>
  <c r="N7" i="6" a="1"/>
  <c r="N173" i="1" a="1"/>
  <c r="N134" i="1" a="1"/>
  <c r="N103" i="6" a="1"/>
  <c r="N80" i="1" a="1"/>
  <c r="N144" i="6" a="1"/>
  <c r="N118" i="1" a="1"/>
  <c r="N78" i="6" a="1"/>
  <c r="N79" i="1" a="1"/>
  <c r="N76" i="1" a="1"/>
  <c r="N50" i="6" a="1"/>
  <c r="N175" i="6" a="1"/>
  <c r="N126" i="6" a="1"/>
  <c r="N48" i="1" a="1"/>
  <c r="N211" i="6" a="1"/>
  <c r="N27" i="6" a="1"/>
  <c r="N101" i="1" a="1"/>
  <c r="N41" i="6" a="1"/>
  <c r="N182" i="6" a="1"/>
  <c r="N145" i="6" a="1"/>
  <c r="N183" i="6" a="1"/>
  <c r="N70" i="1" a="1"/>
  <c r="N118" i="6" a="1"/>
  <c r="N174" i="6" a="1"/>
  <c r="N158" i="1" a="1"/>
  <c r="N54" i="6" a="1"/>
  <c r="N154" i="1" a="1"/>
  <c r="N46" i="1" a="1"/>
  <c r="N59" i="1" a="1"/>
  <c r="N163" i="1" a="1"/>
  <c r="N63" i="1" a="1"/>
  <c r="N62" i="1" a="1"/>
  <c r="N149" i="1" a="1"/>
  <c r="N43" i="6" a="1"/>
  <c r="N9" i="6" a="1"/>
  <c r="N33" i="6" a="1"/>
  <c r="N153" i="1" a="1"/>
  <c r="N44" i="1" a="1"/>
  <c r="N192" i="6" a="1"/>
  <c r="N82" i="6" a="1"/>
  <c r="N197" i="6" a="1"/>
  <c r="N60" i="1" a="1"/>
  <c r="N40" i="6" a="1"/>
  <c r="N143" i="6" a="1"/>
  <c r="N127" i="6" a="1"/>
  <c r="N109" i="1" a="1"/>
  <c r="N116" i="6" a="1"/>
  <c r="N142" i="6" a="1"/>
  <c r="N105" i="6" a="1"/>
  <c r="N124" i="1" a="1"/>
  <c r="N150" i="1" a="1"/>
  <c r="N88" i="1" a="1"/>
  <c r="N52" i="1" a="1"/>
  <c r="N105" i="1" a="1"/>
  <c r="N71" i="1" a="1"/>
  <c r="N112" i="6" a="1"/>
  <c r="N207" i="6" a="1"/>
  <c r="N176" i="1" a="1"/>
  <c r="N129" i="1" a="1"/>
  <c r="N116" i="1" a="1"/>
  <c r="N180" i="1" a="1"/>
  <c r="N77" i="1" a="1"/>
  <c r="N108" i="6" a="1"/>
  <c r="N130" i="6" a="1"/>
  <c r="N47" i="1" a="1"/>
  <c r="N57" i="1" a="1"/>
  <c r="N159" i="6" a="1"/>
  <c r="N102" i="1" a="1"/>
  <c r="N34" i="6" a="1"/>
  <c r="N112" i="1" a="1"/>
  <c r="N175" i="1" a="1"/>
  <c r="N209" i="6" a="1"/>
  <c r="N157" i="1" a="1"/>
  <c r="N133" i="6" a="1"/>
  <c r="N132" i="6" a="1"/>
  <c r="N179" i="1" a="1"/>
  <c r="N147" i="1" a="1"/>
  <c r="N80" i="6" a="1"/>
  <c r="N195" i="6" a="1"/>
  <c r="N28" i="6" a="1"/>
  <c r="N79" i="6" a="1"/>
  <c r="N156" i="6" a="1"/>
  <c r="N151" i="6" a="1"/>
  <c r="N166" i="6" a="1"/>
  <c r="N162" i="6" a="1"/>
  <c r="N145" i="1" a="1"/>
  <c r="N165" i="6" a="1"/>
  <c r="N23" i="6" a="1"/>
  <c r="N159" i="1" a="1"/>
  <c r="N58" i="1" a="1"/>
  <c r="N115" i="1" a="1"/>
  <c r="N82" i="1" a="1"/>
  <c r="N203" i="6" a="1"/>
  <c r="N49" i="6" a="1"/>
  <c r="N56" i="1" a="1"/>
  <c r="N115" i="6" a="1"/>
  <c r="N169" i="6" a="1"/>
  <c r="N60" i="6" a="1"/>
  <c r="N138" i="6" a="1"/>
  <c r="N114" i="6" a="1"/>
  <c r="N123" i="1" a="1"/>
  <c r="N133" i="1" a="1"/>
  <c r="N122" i="6" a="1"/>
  <c r="N106" i="6" a="1"/>
  <c r="N186" i="6" a="1"/>
  <c r="N135" i="1" a="1"/>
  <c r="N72" i="6" a="1"/>
  <c r="N113" i="6" a="1"/>
  <c r="N55" i="1" a="1"/>
  <c r="N103" i="1" a="1"/>
  <c r="N56" i="6" a="1"/>
  <c r="N91" i="1" a="1"/>
  <c r="N114" i="1" a="1"/>
  <c r="N70" i="6" a="1"/>
  <c r="N130" i="1" a="1"/>
  <c r="N97" i="1" a="1"/>
  <c r="N121" i="6" a="1"/>
  <c r="N63" i="6" a="1"/>
  <c r="N172" i="1" a="1"/>
  <c r="N161" i="1" a="1"/>
  <c r="N86" i="6" a="1"/>
  <c r="N131" i="1" a="1"/>
  <c r="N53" i="1" a="1"/>
  <c r="N148" i="1" a="1"/>
  <c r="N120" i="1" a="1"/>
  <c r="N150" i="6" a="1"/>
  <c r="N88" i="6" a="1"/>
  <c r="N206" i="6" a="1"/>
  <c r="N96" i="1" a="1"/>
  <c r="N102" i="6" a="1"/>
  <c r="N93" i="1" a="1"/>
  <c r="N22" i="6" a="1"/>
  <c r="N25" i="6" a="1"/>
  <c r="N68" i="6" a="1"/>
  <c r="N77" i="6" a="1"/>
  <c r="N108" i="1" a="1"/>
  <c r="N94" i="1" a="1"/>
  <c r="N57" i="6" a="1"/>
  <c r="N148" i="6" a="1"/>
  <c r="N117" i="1" a="1"/>
  <c r="N141" i="6" a="1"/>
  <c r="N69" i="6" a="1"/>
  <c r="N196" i="6" a="1"/>
  <c r="N72" i="1" a="1"/>
  <c r="N47" i="6" a="1"/>
  <c r="N164" i="1" a="1"/>
  <c r="N128" i="1" a="1"/>
  <c r="N168" i="6" a="1"/>
  <c r="N84" i="1" a="1"/>
  <c r="N163" i="6" a="1"/>
  <c r="N187" i="6" a="1"/>
  <c r="N136" i="6" a="1"/>
  <c r="N191" i="6" a="1"/>
  <c r="N61" i="1" a="1"/>
  <c r="N160" i="1" a="1"/>
  <c r="N46" i="6" a="1"/>
  <c r="N38" i="6" a="1"/>
  <c r="N178" i="1" a="1"/>
  <c r="N35" i="6" a="1"/>
  <c r="N154" i="6" a="1"/>
  <c r="N179" i="6" a="1"/>
  <c r="N190" i="6" a="1"/>
  <c r="N167" i="6" a="1"/>
  <c r="N90" i="1" a="1"/>
  <c r="N89" i="6" a="1"/>
  <c r="N13" i="6" a="1"/>
  <c r="N83" i="6" a="1"/>
  <c r="N44" i="6" a="1"/>
  <c r="N97" i="6" a="1"/>
  <c r="N84" i="6" a="1"/>
  <c r="N166" i="1" a="1"/>
  <c r="N87" i="6" a="1"/>
  <c r="N139" i="6" a="1"/>
  <c r="N53" i="6" a="1"/>
  <c r="N121" i="1" a="1"/>
  <c r="N106" i="1" a="1"/>
  <c r="N152" i="1" a="1"/>
  <c r="N181" i="6" a="1"/>
  <c r="N107" i="6" a="1"/>
  <c r="N67" i="1" a="1"/>
  <c r="N137" i="6" a="1"/>
  <c r="N55" i="6" a="1"/>
  <c r="N11" i="6" a="1"/>
  <c r="N29" i="6" a="1"/>
  <c r="N17" i="6"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64" i="6" a="1"/>
  <c r="N66" i="6" a="1"/>
  <c r="N125" i="1" a="1"/>
  <c r="N16" i="6" a="1"/>
  <c r="N210" i="6" a="1"/>
  <c r="N45" i="6" a="1"/>
  <c r="N83" i="1" a="1"/>
  <c r="N66" i="1" a="1"/>
  <c r="N54" i="1" a="1"/>
  <c r="N155" i="1" a="1"/>
  <c r="N98" i="6" a="1"/>
  <c r="N135" i="6" a="1"/>
  <c r="N127" i="1" a="1"/>
  <c r="N131" i="6" a="1"/>
  <c r="N141" i="1" a="1"/>
  <c r="N8" i="6" a="1"/>
  <c r="N48" i="6" a="1"/>
  <c r="N198" i="6" a="1"/>
  <c r="N52" i="6" a="1"/>
  <c r="N125" i="6" a="1"/>
  <c r="N31" i="6" a="1"/>
  <c r="N180" i="6" a="1"/>
  <c r="N139" i="1" a="1"/>
  <c r="N162" i="1" a="1"/>
  <c r="N19" i="6" a="1"/>
  <c r="N138" i="1" a="1"/>
  <c r="N85" i="6" a="1"/>
  <c r="N164" i="6" a="1"/>
  <c r="N30" i="6" a="1"/>
  <c r="N147" i="6" a="1"/>
  <c r="N204" i="6" a="1"/>
  <c r="N204" i="6" l="1"/>
  <c r="N147" i="6"/>
  <c r="N30" i="6"/>
  <c r="N164" i="6"/>
  <c r="N85" i="6"/>
  <c r="N138" i="1"/>
  <c r="N19" i="6"/>
  <c r="N162" i="1"/>
  <c r="N139" i="1"/>
  <c r="N180" i="6"/>
  <c r="N31" i="6"/>
  <c r="N125" i="6"/>
  <c r="N52" i="6"/>
  <c r="N198" i="6"/>
  <c r="N48" i="6"/>
  <c r="N8" i="6"/>
  <c r="N141" i="1"/>
  <c r="N131" i="6"/>
  <c r="N127" i="1"/>
  <c r="N135" i="6"/>
  <c r="N98" i="6"/>
  <c r="N155" i="1"/>
  <c r="N54" i="1"/>
  <c r="N66" i="1"/>
  <c r="N83" i="1"/>
  <c r="N45" i="6"/>
  <c r="N210" i="6"/>
  <c r="N16" i="6"/>
  <c r="N125" i="1"/>
  <c r="N66" i="6"/>
  <c r="N64" i="6"/>
  <c r="N91" i="6"/>
  <c r="N126" i="1"/>
  <c r="N74" i="1"/>
  <c r="N170" i="6"/>
  <c r="N110" i="1"/>
  <c r="N64" i="1"/>
  <c r="N32" i="6"/>
  <c r="N200" i="6"/>
  <c r="N111" i="1"/>
  <c r="N213" i="6"/>
  <c r="N167" i="1"/>
  <c r="N49" i="1"/>
  <c r="N120" i="6"/>
  <c r="N107" i="1"/>
  <c r="N194" i="6"/>
  <c r="N140" i="1"/>
  <c r="N181" i="1"/>
  <c r="N59" i="6"/>
  <c r="N42" i="6"/>
  <c r="N104" i="6"/>
  <c r="N17" i="6"/>
  <c r="N29" i="6"/>
  <c r="N11" i="6"/>
  <c r="N55" i="6"/>
  <c r="N137" i="6"/>
  <c r="N67" i="1"/>
  <c r="N107" i="6"/>
  <c r="N181" i="6"/>
  <c r="N152" i="1"/>
  <c r="N106" i="1"/>
  <c r="N121" i="1"/>
  <c r="N53" i="6"/>
  <c r="N139" i="6"/>
  <c r="O8" i="1"/>
  <c r="N87" i="6"/>
  <c r="N166" i="1"/>
  <c r="N84" i="6"/>
  <c r="N97" i="6"/>
  <c r="N44" i="6"/>
  <c r="N83" i="6"/>
  <c r="N13" i="6"/>
  <c r="N89" i="6"/>
  <c r="N90" i="1"/>
  <c r="N167" i="6"/>
  <c r="N190" i="6"/>
  <c r="N179" i="6"/>
  <c r="N154" i="6"/>
  <c r="N35" i="6"/>
  <c r="N178" i="1"/>
  <c r="N38" i="6"/>
  <c r="N46" i="6"/>
  <c r="N160" i="1"/>
  <c r="N61" i="1"/>
  <c r="N191" i="6"/>
  <c r="N136" i="6"/>
  <c r="N187" i="6"/>
  <c r="N163" i="6"/>
  <c r="N84" i="1"/>
  <c r="N168" i="6"/>
  <c r="N128" i="1"/>
  <c r="N164" i="1"/>
  <c r="N47" i="6"/>
  <c r="N72" i="1"/>
  <c r="N196" i="6"/>
  <c r="N69" i="6"/>
  <c r="N141" i="6"/>
  <c r="N117" i="1"/>
  <c r="N148" i="6"/>
  <c r="N57" i="6"/>
  <c r="N94" i="1"/>
  <c r="N108" i="1"/>
  <c r="N77" i="6"/>
  <c r="N68" i="6"/>
  <c r="N25" i="6"/>
  <c r="N22" i="6"/>
  <c r="N93" i="1"/>
  <c r="N102" i="6"/>
  <c r="N96" i="1"/>
  <c r="N206" i="6"/>
  <c r="N88" i="6"/>
  <c r="N150" i="6"/>
  <c r="N120" i="1"/>
  <c r="N148" i="1"/>
  <c r="N53" i="1"/>
  <c r="N131" i="1"/>
  <c r="O7" i="1"/>
  <c r="N86" i="6"/>
  <c r="N161" i="1"/>
  <c r="N172" i="1"/>
  <c r="N63" i="6"/>
  <c r="N121" i="6"/>
  <c r="N97" i="1"/>
  <c r="N130" i="1"/>
  <c r="N70" i="6"/>
  <c r="N114" i="1"/>
  <c r="N91" i="1"/>
  <c r="N56" i="6"/>
  <c r="N103" i="1"/>
  <c r="N55" i="1"/>
  <c r="N113" i="6"/>
  <c r="N72" i="6"/>
  <c r="N135" i="1"/>
  <c r="N186" i="6"/>
  <c r="N106" i="6"/>
  <c r="N122" i="6"/>
  <c r="N133" i="1"/>
  <c r="N123" i="1"/>
  <c r="N114" i="6"/>
  <c r="N138" i="6"/>
  <c r="N60" i="6"/>
  <c r="N169" i="6"/>
  <c r="N115" i="6"/>
  <c r="N56" i="1"/>
  <c r="N49" i="6"/>
  <c r="N203" i="6"/>
  <c r="N82" i="1"/>
  <c r="N115" i="1"/>
  <c r="N58" i="1"/>
  <c r="N159" i="1"/>
  <c r="N23" i="6"/>
  <c r="N165" i="6"/>
  <c r="N145" i="1"/>
  <c r="N162" i="6"/>
  <c r="N166" i="6"/>
  <c r="N151" i="6"/>
  <c r="N156" i="6"/>
  <c r="N79" i="6"/>
  <c r="N28" i="6"/>
  <c r="N195" i="6"/>
  <c r="N80" i="6"/>
  <c r="N147" i="1"/>
  <c r="N179" i="1"/>
  <c r="N132" i="6"/>
  <c r="N133" i="6"/>
  <c r="N157" i="1"/>
  <c r="N209" i="6"/>
  <c r="N175" i="1"/>
  <c r="N112" i="1"/>
  <c r="N34" i="6"/>
  <c r="N102" i="1"/>
  <c r="N159" i="6"/>
  <c r="N57" i="1"/>
  <c r="N47" i="1"/>
  <c r="N130" i="6"/>
  <c r="N108" i="6"/>
  <c r="N77" i="1"/>
  <c r="N180" i="1"/>
  <c r="N116" i="1"/>
  <c r="N129" i="1"/>
  <c r="N176" i="1"/>
  <c r="N207" i="6"/>
  <c r="N112" i="6"/>
  <c r="N71" i="1"/>
  <c r="N105" i="1"/>
  <c r="N52" i="1"/>
  <c r="N88" i="1"/>
  <c r="N150" i="1"/>
  <c r="N124" i="1"/>
  <c r="N105" i="6"/>
  <c r="N142" i="6"/>
  <c r="N116" i="6"/>
  <c r="N109" i="1"/>
  <c r="N127" i="6"/>
  <c r="N143" i="6"/>
  <c r="N40" i="6"/>
  <c r="N60" i="1"/>
  <c r="N197" i="6"/>
  <c r="N82" i="6"/>
  <c r="N192" i="6"/>
  <c r="N44" i="1"/>
  <c r="N153" i="1"/>
  <c r="N33" i="6"/>
  <c r="N9" i="6"/>
  <c r="N43" i="6"/>
  <c r="N149" i="1"/>
  <c r="N62" i="1"/>
  <c r="N63" i="1"/>
  <c r="N163" i="1"/>
  <c r="N59" i="1"/>
  <c r="N46" i="1"/>
  <c r="N154" i="1"/>
  <c r="N54" i="6"/>
  <c r="N158" i="1"/>
  <c r="N174" i="6"/>
  <c r="N118" i="6"/>
  <c r="N70" i="1"/>
  <c r="N183" i="6"/>
  <c r="N145" i="6"/>
  <c r="N182" i="6"/>
  <c r="N41" i="6"/>
  <c r="N101" i="1"/>
  <c r="N27" i="6"/>
  <c r="N211" i="6"/>
  <c r="N48" i="1"/>
  <c r="N126" i="6"/>
  <c r="N175" i="6"/>
  <c r="N50" i="6"/>
  <c r="N76" i="1"/>
  <c r="N79" i="1"/>
  <c r="N78" i="6"/>
  <c r="N118" i="1"/>
  <c r="N144" i="6"/>
  <c r="N80" i="1"/>
  <c r="N103" i="6"/>
  <c r="N134" i="1"/>
  <c r="N173" i="1"/>
  <c r="N7" i="6"/>
  <c r="N89" i="1"/>
  <c r="N174" i="1"/>
  <c r="N68" i="1"/>
  <c r="N171" i="1"/>
  <c r="N86" i="1"/>
  <c r="N171" i="6"/>
  <c r="N78" i="1"/>
  <c r="N214" i="6"/>
  <c r="N18" i="6"/>
  <c r="N140" i="6"/>
  <c r="N113" i="1"/>
  <c r="N45" i="1"/>
  <c r="N161" i="6"/>
  <c r="N65" i="1"/>
  <c r="N124" i="6"/>
  <c r="N92" i="6"/>
  <c r="N128" i="6"/>
  <c r="N208" i="6"/>
  <c r="N37" i="6"/>
  <c r="N202" i="6"/>
  <c r="N137" i="1"/>
  <c r="N58" i="6"/>
  <c r="N212" i="6"/>
  <c r="N157" i="6"/>
  <c r="N119" i="1"/>
  <c r="N26" i="6"/>
  <c r="N94" i="6"/>
  <c r="N146" i="6"/>
  <c r="N185" i="6"/>
  <c r="N51" i="6"/>
  <c r="N98" i="1"/>
  <c r="N189" i="6"/>
  <c r="N132" i="1"/>
  <c r="N76" i="6"/>
  <c r="N158" i="6"/>
  <c r="N15" i="6"/>
  <c r="N95" i="1"/>
  <c r="N136" i="1"/>
  <c r="N75" i="6"/>
  <c r="N67" i="6"/>
  <c r="N178" i="6"/>
  <c r="N69" i="1"/>
  <c r="N165" i="1"/>
  <c r="N177" i="1"/>
  <c r="N177" i="6"/>
  <c r="N153" i="6"/>
  <c r="N152" i="6"/>
  <c r="N205" i="6"/>
  <c r="N51" i="1"/>
  <c r="N155" i="6"/>
  <c r="N149" i="6"/>
  <c r="N160" i="6"/>
  <c r="N14" i="6"/>
  <c r="N173" i="6"/>
  <c r="N20" i="6"/>
  <c r="N100" i="1"/>
  <c r="N71" i="6"/>
  <c r="N39" i="6"/>
  <c r="N111" i="6"/>
  <c r="N65" i="6"/>
  <c r="N144" i="1"/>
  <c r="N199" i="6"/>
  <c r="N110" i="6"/>
  <c r="N119" i="6"/>
  <c r="N36" i="6"/>
  <c r="N10" i="6"/>
  <c r="N73" i="6"/>
  <c r="N172" i="6"/>
  <c r="N168" i="1"/>
  <c r="N92" i="1"/>
  <c r="N109" i="6"/>
  <c r="N81" i="6"/>
  <c r="N81" i="1"/>
  <c r="N61" i="6"/>
  <c r="N73" i="1"/>
  <c r="N156" i="1"/>
  <c r="N62" i="6"/>
  <c r="N99" i="1"/>
  <c r="N176" i="6"/>
  <c r="N122" i="1"/>
  <c r="N21" i="6"/>
  <c r="N24" i="6"/>
  <c r="N117" i="6"/>
  <c r="N95" i="6"/>
  <c r="N99" i="6"/>
  <c r="N123" i="6"/>
  <c r="N101" i="6"/>
  <c r="N90" i="6"/>
  <c r="N142" i="1"/>
  <c r="N146" i="1"/>
  <c r="N74" i="6"/>
  <c r="N12" i="6"/>
  <c r="N134" i="6"/>
  <c r="N151" i="1"/>
  <c r="N201" i="6"/>
  <c r="N169" i="1"/>
  <c r="N184" i="6"/>
  <c r="N50" i="1"/>
  <c r="N188" i="6"/>
  <c r="N96" i="6"/>
  <c r="N85" i="1"/>
  <c r="N87" i="1"/>
  <c r="N170" i="1"/>
  <c r="N75" i="1"/>
  <c r="N143" i="1"/>
  <c r="N93" i="6"/>
  <c r="N193" i="6"/>
  <c r="N104" i="1"/>
  <c r="N100" i="6"/>
  <c r="N12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<sst xmlns="http://schemas.openxmlformats.org/spreadsheetml/2006/main" count="307" uniqueCount="194">
  <si>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</si>
  <si>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</si>
  <si>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</si>
  <si>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</si>
  <si>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</si>
  <si>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</si>
  <si>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</si>
  <si>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</si>
  <si>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</si>
  <si>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</si>
  <si>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</si>
  <si>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</si>
  <si>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</si>
  <si>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</si>
  <si>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</si>
  <si>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</si>
  <si>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</si>
  <si>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</si>
  <si>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</si>
  <si>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</si>
  <si>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</si>
  <si>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</si>
  <si>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</si>
  <si>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</si>
  <si>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</si>
  <si>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</si>
  <si>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</si>
  <si>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</si>
  <si>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</si>
  <si>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</si>
  <si>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</si>
  <si>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</si>
  <si>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</si>
  <si>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</si>
  <si>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</si>
  <si>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</si>
  <si>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</si>
  <si>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</si>
  <si>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</si>
  <si>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</si>
  <si>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</si>
  <si>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</si>
  <si>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</si>
  <si>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</si>
  <si>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</si>
  <si>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</si>
  <si>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</si>
  <si>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</si>
  <si>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</si>
  <si>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</si>
  <si>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</si>
  <si>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</si>
  <si>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</si>
  <si>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</si>
  <si>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</si>
  <si>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</si>
  <si>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Alexei Popyrin</t>
  </si>
  <si>
    <t>AUS</t>
  </si>
  <si>
    <t>Valentin Royer</t>
  </si>
  <si>
    <t>FRA</t>
  </si>
  <si>
    <t>Denis Shapovalov</t>
  </si>
  <si>
    <t>CAN</t>
  </si>
  <si>
    <t>Alexander Bublik</t>
  </si>
  <si>
    <t>KAZ</t>
  </si>
  <si>
    <t>Tristan Schoolkate</t>
  </si>
  <si>
    <t>Nuno Borges</t>
  </si>
  <si>
    <t>POR</t>
  </si>
  <si>
    <t>Tommy Paul</t>
  </si>
  <si>
    <t>USA</t>
  </si>
  <si>
    <t>Lorenzo Musetti</t>
  </si>
  <si>
    <t>David Goffin</t>
  </si>
  <si>
    <t>BEL</t>
  </si>
  <si>
    <t>Jenson Brooksby</t>
  </si>
  <si>
    <t>N/A</t>
  </si>
  <si>
    <t>Flavio Cobolli</t>
  </si>
  <si>
    <t>Gabriel Diallo</t>
  </si>
  <si>
    <t>Jaume Antoni Munar Clar</t>
  </si>
  <si>
    <t>ESP</t>
  </si>
  <si>
    <t>Alexander Zverev</t>
  </si>
  <si>
    <t>GER</t>
  </si>
  <si>
    <t>Jacob Fearnley</t>
  </si>
  <si>
    <t>GBR</t>
  </si>
  <si>
    <t>Roman Safiullin</t>
  </si>
  <si>
    <t>RUS</t>
  </si>
  <si>
    <t>Felix Auger Aliassime</t>
  </si>
  <si>
    <t>Adam Walton</t>
  </si>
  <si>
    <t>Chak Lam Coleman Wong</t>
  </si>
  <si>
    <t>HKG</t>
  </si>
  <si>
    <t>Tristan Boyer</t>
  </si>
  <si>
    <t>Andrey Rublev</t>
  </si>
  <si>
    <t>Karen Khachanov</t>
  </si>
  <si>
    <t>Kamil Majchrzak</t>
  </si>
  <si>
    <t>POL</t>
  </si>
  <si>
    <t>Leandro Riedi</t>
  </si>
  <si>
    <t>SUI</t>
  </si>
  <si>
    <t>Francisco Cerundolo</t>
  </si>
  <si>
    <t>ARG</t>
  </si>
  <si>
    <t>Stefanos Tsitsipas</t>
  </si>
  <si>
    <t>GRE</t>
  </si>
  <si>
    <t>Daniel Altmaier</t>
  </si>
  <si>
    <t>Shintaro Mochizuki</t>
  </si>
  <si>
    <t>JPN</t>
  </si>
  <si>
    <t>Alex De Minaur</t>
  </si>
  <si>
    <t>Renata Zarazua</t>
  </si>
  <si>
    <t>MEX</t>
  </si>
  <si>
    <t>Diane Parry</t>
  </si>
  <si>
    <t>Zeynep Sonmez</t>
  </si>
  <si>
    <t>TUR</t>
  </si>
  <si>
    <t>Marta Kostyuk</t>
  </si>
  <si>
    <t>UKR</t>
  </si>
  <si>
    <t>Linda Noskova</t>
  </si>
  <si>
    <t>CZE</t>
  </si>
  <si>
    <t>Eva Lys</t>
  </si>
  <si>
    <t>Sorana Cirstea</t>
  </si>
  <si>
    <t>ROU</t>
  </si>
  <si>
    <t>Karolina Muchova</t>
  </si>
  <si>
    <t>Daria Kasatkina</t>
  </si>
  <si>
    <t>Kamilla Rakhimova</t>
  </si>
  <si>
    <t>Hailey Baptiste</t>
  </si>
  <si>
    <t>Naomi Osaka</t>
  </si>
  <si>
    <t>Magdalena Frech</t>
  </si>
  <si>
    <t>Peyton Stearns</t>
  </si>
  <si>
    <t>Donna Vekic</t>
  </si>
  <si>
    <t>CRO</t>
  </si>
  <si>
    <t>Cori Gauff</t>
  </si>
  <si>
    <t>Amanda Anisimova</t>
  </si>
  <si>
    <t>Maya Joint</t>
  </si>
  <si>
    <t>Jaqueline Cristian</t>
  </si>
  <si>
    <t>Ashlyn Krueger</t>
  </si>
  <si>
    <t>Beatriz Haddad Maia</t>
  </si>
  <si>
    <t>BRA</t>
  </si>
  <si>
    <t>Viktorija Golubic</t>
  </si>
  <si>
    <t>Maria Sakkari</t>
  </si>
  <si>
    <t>Anna Bondar</t>
  </si>
  <si>
    <t>HUN</t>
  </si>
  <si>
    <t>Ekaterina Alexandrova</t>
  </si>
  <si>
    <t>Xinyu Wang</t>
  </si>
  <si>
    <t>CHN</t>
  </si>
  <si>
    <t>Anastasia Zakharova</t>
  </si>
  <si>
    <t>Laura Siegemund</t>
  </si>
  <si>
    <t>Anna Kalinskaya</t>
  </si>
  <si>
    <t>Yulia Putintseva</t>
  </si>
  <si>
    <t>Suzan Lamens</t>
  </si>
  <si>
    <t>NED</t>
  </si>
  <si>
    <t>Iga Swiatek</t>
  </si>
  <si>
    <t>Best of 5 sets. Tie break to 10 points at 6-6 in a 5th set.</t>
  </si>
  <si>
    <t>Best of 3 sets. Tie break to 10 points at 6-6 in a 3rd set</t>
  </si>
  <si>
    <t>x</t>
  </si>
  <si>
    <r>
      <t xml:space="preserve">Wang 2-1. Most recent Oct 2024, hard, Wang in 3rd set tie break. Alexandrova won on hard in Aug 2023, 3 sets. Wang won on hard in 2023, 2 sets. Hard win %'s are even. 
Alexandrova reached the 3rd round last year. 2 sets win in the 1st round. Final in Monterrey 2025, 4th Round in Cincinnati 2025, Semi finals in Doha 2025, Quarter finals in Wuhan 2024.
Wang reached the 2nd round last season. She needed 3 sets against Dolehide in the 1st round. Semi finals in Cleveland 2025, Semi finals in Prague 2025, 3rd Round in Indian Wells 2025, Semi finals in Wuhan 2024.
12 month stats favour Wang overall. 2025 stats favour Alexandrova. 
Stats in their last 10 on hard favour Alexandrova. 
</t>
    </r>
    <r>
      <rPr>
        <b/>
        <sz val="12"/>
        <color theme="1"/>
        <rFont val="Calibri"/>
        <family val="2"/>
        <scheme val="minor"/>
      </rPr>
      <t>Back Alexandrova around 2.00 to 2.20 and remove liability at 1.60.</t>
    </r>
  </si>
  <si>
    <r>
      <t xml:space="preserve">Golubic 4-1. Most recent Aug 2024, hard, Maia in 2. Golubic won on clay in May 2021, 3 sets. She won on clay in 2016 and 2012. Hard win %'s are better for Golubic. 
Maia reached the Quarter final last year. 3 sets win over Kartal in the 1st round. 3rd Round at the Australian Open 2025, 3rd Round in Wuhan 2024, Title in Seoul 2024.
Golubic lost in the 1st round last season. 3 sets win over Boisson in the 1st round. Quarter finals in Cleveland 2025, CH final in Aug. Title in Jiujiang 2024. 
12 month and 2025 stats are stronger for Golubic. 
Maia's recent form has been poor but she showed signs of improvement in the last round. Good chance of 3 sets. 
</t>
    </r>
    <r>
      <rPr>
        <b/>
        <sz val="12"/>
        <color theme="1"/>
        <rFont val="Calibri"/>
        <family val="2"/>
        <scheme val="minor"/>
      </rPr>
      <t>Lay Maia around 1.50 and remove liability at 1.95. Lay set 1 winner.</t>
    </r>
  </si>
  <si>
    <r>
      <t xml:space="preserve">1st meeting. Hard win %'s are better for Kalinskaya. 
Kalinskaya reached the 3rd round last year. She needed 3 sets in the 1st round as strong favourite. Quarter finals in Cincinnati. 3rd Round in Montreal 2025, Final in Washington 2025, Quarter finals in Ningbo 2024, 4th Round in Beijing 2024.
Putintseva reached the 3rd round last year. 2 sets win over Cocciaretto as underdog in the 1st round. 3rd Round at the Australian Open 2025, Semi finals in Adelaide 2025, Quarter finals in Ningbo 2024, 3rd Round in Wuhan 2024.
12 month and 2025 stats are better for Kalinskaya on serve. 
</t>
    </r>
    <r>
      <rPr>
        <b/>
        <sz val="12"/>
        <color theme="1"/>
        <rFont val="Calibri"/>
        <family val="2"/>
        <scheme val="minor"/>
      </rPr>
      <t>Lay Kalinskaya around 1.20 and remove liability at 1.40. Back Kalinskaya around 1.85 to 2.00 and remove liability at 1.45.</t>
    </r>
  </si>
  <si>
    <r>
      <t xml:space="preserve">Noskova 3-0. Most recent July 2025, grass, 3 sets. She won on clay by retirement in 2024. 2 sets win indoors in 2022. hard win %'s favour Lys. 
Noskova lost in the 1st round last year. 2 sets win over Galfi in the 1st round. Quarter finals in Monterrey 2025, Final in Prague 2025, Quarter finals in Dubai 2025, 3rd Round in Doha 2025, Semi finals in Abu Dhabi 2025, Title in Monterrey 2024.
Lys lost in the 1st round as qualifier last season. 2 sets win over Jones in the 1st round. Quarter finals in Cleveland 2025, 3rd Round in Montreal 2025, 4th Round at the Australian Open 2025, Quarter finals in Osaka 2024, Semi finals in Monastir 2024.
12 month and 2025 stats are stronger for Noskova on serve. 
</t>
    </r>
    <r>
      <rPr>
        <b/>
        <sz val="12"/>
        <color theme="1"/>
        <rFont val="Calibri"/>
        <family val="2"/>
        <scheme val="minor"/>
      </rPr>
      <t xml:space="preserve">Back Noskova around 1.90 to 2.10 and remove liability at 1.55. </t>
    </r>
  </si>
  <si>
    <r>
      <t xml:space="preserve">Sakkari 1-0 (Feb 2019, indoors, 2 sets). Hard win %'s are even. 
Sakkari retired in the 1st round last year. Easy win in the 1st round. 2nd rounds in Cincinnati and Montreal. Quarter finals in Washington 2025. 
Bondar reached the 2nd round last year. Easy win over Svitolina in the 1st round as underdog. 2nd round in Hobart. 2nd rounds in Jiujiang. 
12 month and 2025 stats favour Bondar on serve. 
Stats for their last 10 favour Sakkari on serve. 
</t>
    </r>
    <r>
      <rPr>
        <b/>
        <sz val="12"/>
        <color theme="1"/>
        <rFont val="Calibri"/>
        <family val="2"/>
        <scheme val="minor"/>
      </rPr>
      <t>Lay Sakkari around 1.25 and remove liability at 1.50. Back Sakkari around 1.85 to 2.00 and remove liability at 1.50.</t>
    </r>
  </si>
  <si>
    <r>
      <t xml:space="preserve">1st meeting. Hard win %'s are better for Swiatek.
Lamens lost in the qual round last year. 2 sets win in the 1st round. 3rd Round in Montreal 2025, 3rd Round in Brisbane 2025, Quarter finals in Hong Kong 2024, Title in Osaka 2024.
Swiatek reached the Quarter final last season. Easy win in the 1st round. Title in Cincinnati 2025, 4th Round in Montreal 2025, Quarter finals in Miami 2025, Semi finals in Indian Wells 2025, Quarter finals in Dubai 2025, Semi finals in Doha 2025, Semi finals at the Australian Open 2025.
12 month and 2025 stats are stronger for Swiatek.
</t>
    </r>
    <r>
      <rPr>
        <b/>
        <sz val="12"/>
        <color theme="1"/>
        <rFont val="Calibri"/>
        <family val="2"/>
        <scheme val="minor"/>
      </rPr>
      <t xml:space="preserve">Lay Swiatek and remove liability at 1.03/1.04. Back Swiatek if she goes a set and a break behind. </t>
    </r>
  </si>
  <si>
    <r>
      <t xml:space="preserve">Stearns 2-0. Most recent Aug 2023, hard, 2 sets. She won on hard in Aug 2023, 2 sets. 12 month hard win %'s are better for Frech. Stearns leads in 2025. 
Frech reached the 1st round last year. 2 sets win over Gibson in the 1st round. Quarter finals in Washington 2025, 3rd Round at the Australian Open 2025, Quarter finals in Wuhan 2024, 4th Round in Beijing 2024, Title in Guadalajara 2024
Stearns reached the 3rd round last season. 2 sets win in the 1st round. 2nd round in Cincinnati and Miami. 3rd Round in Dubai 2025, 3rd Round in Beijing 2024.
12 month stats favour Frech on serve. 2025 stats are stronger for Stearns.
</t>
    </r>
    <r>
      <rPr>
        <b/>
        <sz val="12"/>
        <color theme="1"/>
        <rFont val="Calibri"/>
        <family val="2"/>
        <scheme val="minor"/>
      </rPr>
      <t>Back Stearns around 1.90 to 2.10 and remove liability at 1.55. Lay set 1 winner.</t>
    </r>
  </si>
  <si>
    <r>
      <t xml:space="preserve">Kostyuk 1-0 (Feb 2025, hard, 2 sets). 12 month hard win %'s are even. Kostyuk leads in 2025. 
Sonmez lost in the qual rounds last season. 2 sets win over Volynets as underdog in the 1st round. Quarter finals in Merida 2025, Title in Merida 2024, Quarter finals in Monastir 2024.
Kostyuk reached the 3rd round last season. 2 sets win over Boulter in the 1st round. Quarter finals in Montreal 2025, 4th Round in Miami 2025, 4th Round in Indian Wells 2025, Quarter finals in Doha 2025, 3rd Round at the Australian Open 2025, 3rd Round in Wuhan 2024, Quarter finals in Seoul 2024.
12 month stats are quite even with a slight edge to Kostyuk. 2025 stats favour her.
</t>
    </r>
    <r>
      <rPr>
        <b/>
        <sz val="12"/>
        <color theme="1"/>
        <rFont val="Calibri"/>
        <family val="2"/>
        <scheme val="minor"/>
      </rPr>
      <t xml:space="preserve">Back Kostyuk around 1.75 to 1.85 and remove liability at 1.40. </t>
    </r>
  </si>
  <si>
    <r>
      <t xml:space="preserve">Osaka 2-0. Most recent March 2025, hard, 3 sets. She won on hard in Jan 2025, 3 sets. Hard win %'s are better for Osaka. 
Baptiste lost in the qual rounds last year. 2 sets win over Siniakova in the 1st round. 3rd Round in Miami 2025, Quarter finals in Auckland 2025, 3rd Round in Wuhan 2024.
Osaka reached the 2nd round last season. 2 sets win over Minnen in the 1st round. Final in Montreal 2025, 4th Round in Miami 2025, 3rd Round at the Australian Open 2025, Final in Auckland 2025, 4th Round in Beijing 2024.
12 month and 2025 stats are stronger for Osaka. 
</t>
    </r>
    <r>
      <rPr>
        <b/>
        <sz val="12"/>
        <color theme="1"/>
        <rFont val="Calibri"/>
        <family val="2"/>
        <scheme val="minor"/>
      </rPr>
      <t>Lay Osaka around 1.15 and remove liability at 1.30. Back Osaka around 1.85 to 2.00 or if she loses set 1.</t>
    </r>
  </si>
  <si>
    <r>
      <t xml:space="preserve">Muchova 5-1. Most recent Feb 2025, hard, Muchova in 2. All their matches were on hard. 3 won their last 3 matches, all in 2 sets.12 month hard win %'s are even. 2025 win %'s favour Cirstea.
Cirstea had a straight sets win in the 1st round. She won the Title in Cleveland 2025, 4th Round in Cincinnati 2025, Quarter finals in Austin 2025, Quarter finals in Dubai 2025.
Muchova reached the Semi final last season. She needed 3 sets against Williams in the 1st round as 1.07 favourite. 3rd round in Cincinnati. 4th Round in Montreal 2025, 4th Round in Indian Wells 2025, Semi finals in Dubai 2025, Semi finals in Ningbo 2024, Final in Beijing 2024.
12 month stats favour Muchova on serve. 2025 stats favour Cirstea overall. 
</t>
    </r>
    <r>
      <rPr>
        <b/>
        <sz val="12"/>
        <color theme="1"/>
        <rFont val="Calibri"/>
        <family val="2"/>
        <scheme val="minor"/>
      </rPr>
      <t xml:space="preserve">Lay Muchova around 1.50 and remove liability at 2.00. Lay set 1 winner. </t>
    </r>
  </si>
  <si>
    <r>
      <t xml:space="preserve">Siegemund 1-0 (May 2022, clay, 2 sets). Hard win %'s are fairly even. 
Zakharova lost in the qual round last year. 2 sets win over Avanesyan in the 1st round. Semi finals in Cleveland 2025, Quarter finals in Hong Kong 2024.
Siegemund lost in the 1st round last year. 3 sets win over Shnaider in the 1st round as underdog. 3rd Round at the Australian Open 2025, Semi finals in Jiujiang 2024, Final in Hua Hin 2024.
12 month and 2025 stats favour Zakharova. Stats for their last 10 on hard favour Siegemund. 
</t>
    </r>
    <r>
      <rPr>
        <b/>
        <sz val="12"/>
        <color theme="1"/>
        <rFont val="Calibri"/>
        <family val="2"/>
        <scheme val="minor"/>
      </rPr>
      <t>Back Siegemund around 2.00 to 2.20 and remove liability at 1.65. Lay set 1 winner.</t>
    </r>
  </si>
  <si>
    <r>
      <t xml:space="preserve">1st meeting. Hard win %'s are fairly even. 
Cristian lost in the 1st round last season. Very easy win over Collins in the 1st round. 3rd Round in Montreal 2025, 3rd Round in Indian Wells 2025, 3rd Round at the Australian Open 2025, 3rd Round in Beijing 2024.
Krueger reached the 3rd round last year. 3 sets win over Kenin in the 1st round as slight underdog. 4th Round in Miami 2025, Final in Abu Dhabi 2025, Quarter finals in Adelaide 2025, Quarter finals in Brisbane 2025, 3rd Round in Beijing 2024.
12 month stats favour Krueger overall. 2025 stats are fairly even. 
</t>
    </r>
    <r>
      <rPr>
        <b/>
        <sz val="12"/>
        <color theme="1"/>
        <rFont val="Calibri"/>
        <family val="2"/>
        <scheme val="minor"/>
      </rPr>
      <t>Back Krueger around 2.20 to 2.30 and remove liability at 1.70.</t>
    </r>
  </si>
  <si>
    <r>
      <t xml:space="preserve">1st meeting. Hard win %'s favour Kasatkina. 
Kasatkina reached the 2nd round last year. 2 sets win over Ruse in the 1st round. 3rd Round in Doha 2025, 4th Round at the Australian Open 2025, Quarter finals in Adelaide 2025, Title in Ningbo 2024, Final in Seoul 2024.
Rakhimova lost in the 1st round as lucky loser last year. 3 sets win over Garcia in the 1st round. 2nd round in Monterrey. Quarter finals in Jiujiang 2024.
12 month stats favour Rakhimova on serve. 2025 stats favour Kasatkina overall. 
</t>
    </r>
    <r>
      <rPr>
        <b/>
        <sz val="12"/>
        <color theme="1"/>
        <rFont val="Calibri"/>
        <family val="2"/>
        <scheme val="minor"/>
      </rPr>
      <t xml:space="preserve">Lay Kasatkina around 1.35 and remove liability at 1.70. Chance of 3 sets. </t>
    </r>
  </si>
  <si>
    <r>
      <t xml:space="preserve">Zarazua 2-0. Most recent Dec 2023, clay, 3 sets. She won on clay in May 2019, 3 sets. 12 month hard win %'s favour Zarazua. They are even in 2025. 
Zarazua reached the 2nd round last season. 3 sets win over keys as huge underdog in the 1st round. 2nd rounds in Cincinnati and Montreal. Quarter finals in Merida 2024.
Parry reached the 2nd round last season. Very easy win over Kvitova in the 1st round. Semi finals in Osaka 2024.
12 month and 2025 stats favour parry on serve. Chance of 3 sets.
</t>
    </r>
    <r>
      <rPr>
        <b/>
        <sz val="12"/>
        <color theme="1"/>
        <rFont val="Calibri"/>
        <family val="2"/>
        <scheme val="minor"/>
      </rPr>
      <t xml:space="preserve">Lay Zarazua around 1.60 and remove liability at 2.10. </t>
    </r>
  </si>
  <si>
    <r>
      <t xml:space="preserve">H2H 1-1. Most recent Dec 2024, hard, Gauff in 2. Vekic won on clay in July 2024, 2 sets. Hard win %'s are better for Gauff. 
Vekic reached the 4th round last year. 3 sets win over Maneiro as slight favourite in the 1st round. 4th Round in Indian Wells 2025, 4th Round at the Australian Open 2025.
Gauff reached the 4th round last season. She needed 3 sets against Tomljanovic in the 1st round. Quarter finals in Cincinnati 2025, 4th Round in Montreal 2025, 4th Round in Miami 2025, 4th Round in Indian Wells 2025, Quarter finals at the Australian Open 2025, Semi finals in Wuhan 2024, Title in Beijing 2024.
12 month and 2025 stats are stronger for Gauff. 
</t>
    </r>
    <r>
      <rPr>
        <b/>
        <sz val="12"/>
        <color theme="1"/>
        <rFont val="Calibri"/>
        <family val="2"/>
        <scheme val="minor"/>
      </rPr>
      <t>Lay Gauff and remove liability at 1.30. Back Gauff around 1.75 to 1.85 or if she loses set 1.</t>
    </r>
  </si>
  <si>
    <r>
      <t xml:space="preserve">1st meeting. Hard win %'s are better for Anisimova.
Anisimova lost in the 1st round last year. Easy win in the 1st round over Birrell. 4th Round in Montreal 2025, 4th Round in Miami 2025, Title in Doha 2025, Quarter finals in Hobart 2025, 4th Round in Beijing 2024, Final in Toronto 2024.
Joint reached the 2nd round as qualifier last season. 2 sets win over Kasintseva in the 1st round. 3rd Round in Cincinnati 2025, Quarter finals in Merida 2025, Semi finals in Hobart 2025.
12 month and 2025 stats are stronger for Anisimova. 
</t>
    </r>
    <r>
      <rPr>
        <b/>
        <sz val="12"/>
        <color theme="1"/>
        <rFont val="Calibri"/>
        <family val="2"/>
        <scheme val="minor"/>
      </rPr>
      <t>Back Anisimova around 1.80 to 1.95 and remove liability at 1.40.</t>
    </r>
  </si>
  <si>
    <r>
      <t xml:space="preserve">1st meeting. Hard win %'s are fairly even. 
Boyer lost in the qual round last season. 3 sets win over Duckworth as slight underdog in the 1st round. 2nd rounds in Cincinnati and Toronto. 2nd round in Indian Wells.
Rublev reached the 4th round last season. Straight sets win in the 1st round. Quarter final in Cincinnati. Quarter finals in Toronto 2025, Semi finals in Los Cabos 2025, Title in Doha 2025, Quarter finals in Beijing 2024.
12 month ATP stats are a little better for Boyer on serve. Most of his wins were in qual rounds. 2025 stats favour Rublev overall. 
</t>
    </r>
    <r>
      <rPr>
        <b/>
        <sz val="12"/>
        <color theme="1"/>
        <rFont val="Calibri"/>
        <family val="2"/>
        <scheme val="minor"/>
      </rPr>
      <t>Lay Rublev and remove liability at 1.15. Back Rublev if he loses set 1.</t>
    </r>
  </si>
  <si>
    <t>Rublev in 3</t>
  </si>
  <si>
    <t>Musetti in 4</t>
  </si>
  <si>
    <r>
      <t xml:space="preserve">Musetti 3-1. Most recent Oct 2024, hard, Goffin in 3. Musetti won on clay in may 2024, 2 sets. He won on hard in 2022 (US Open), 5th set tie break. Hard win %'s are better for Musetti. 
Musetti reached the 3rd round last year. 4 sets win over Perricard in the 1st round. 4th Round in Miami 2025, 3rd Round at the Australian Open 2025, Final in Chengdu 2024.
Goffin reached the 3rd round last season. 4 sets win over Halys in the 1st round as underdog. 3rd Round in Miami 2025, Quarter finals in Acapulco 2025, Quarter finals in Shanghai 2024.
12 month and 2025 stats are stronger for Musetti. 
</t>
    </r>
    <r>
      <rPr>
        <b/>
        <sz val="12"/>
        <color theme="1"/>
        <rFont val="Calibri"/>
        <family val="2"/>
        <scheme val="minor"/>
      </rPr>
      <t>Back Musetti around 1.75 to 1.85 or if he loses set 1. 4 sets</t>
    </r>
  </si>
  <si>
    <t>Wong in 5</t>
  </si>
  <si>
    <t>Cobolli in 5</t>
  </si>
  <si>
    <r>
      <t xml:space="preserve">H2H 1-1. Most recent March 2025, hard, Walton in 3. Wong won on hard in Sep 2024, 2 sets. Hard win %'s are a little better for Walton.
Walton lost in the 1st round last season. 4 sets win over Humbert in the 1st round as underdog. 3rd round in Cincinnati. Semi finals in Los Cabos 2025, 4th Round in Miami 2025.
Wong lost in the qual rounds last season. This year, he has come through the qual rounds. 3 sets win over Kovacevic in the 1st round as slight underdog. 2nd round in Cincinnati. 3rd Round in Miami 2025. 
2025 stats are VERY even. 
Stats on all surfaces in 2025 and better for Wong.
</t>
    </r>
    <r>
      <rPr>
        <b/>
        <sz val="12"/>
        <color theme="1"/>
        <rFont val="Calibri"/>
        <family val="2"/>
        <scheme val="minor"/>
      </rPr>
      <t>Lay Walton around 1.45 and remove liability at 1.90. Lay set 1 winner.</t>
    </r>
  </si>
  <si>
    <t>Shapovalov in 5</t>
  </si>
  <si>
    <t>Schoolkate in 5</t>
  </si>
  <si>
    <t>Cerundolo in 4</t>
  </si>
  <si>
    <r>
      <t xml:space="preserve">Brooksby 1-0 (May 2022, clay, 2 sets). Hard win %'s are quite even. 
Brooksby had a 5 sets win over Vukic in the 1st round. He reached the 3rd round in Cincinnati. 3rd Round in Indian Wells 2025.
Cobolli reached the 3rd round last season. 5 sets win over Passaro in the 1st round. 4th Round in Toronto 2025, Quarter finals in Beijing 2024.
12 month and 2025 stats favour Cobolli on serve. 
</t>
    </r>
    <r>
      <rPr>
        <b/>
        <sz val="12"/>
        <color theme="1"/>
        <rFont val="Calibri"/>
        <family val="2"/>
        <scheme val="minor"/>
      </rPr>
      <t>Back Cobolli around 2.20 to 2.30 and remove liability at 1.65. Lay set 1 winner. 4 or 5 sets.</t>
    </r>
  </si>
  <si>
    <r>
      <t xml:space="preserve">Khachanov 4-0. Most recent July 2025, grass, straight sets. He won on grass in June 2022, 3rd set tie break. His other wins were on clay. Hard win %'s are better for Majchrzak. 
Khachanov lost in the 1st round last year. 4 sets win in the 1st round. 4th round in Cincinnati. Final in Toronto 2025, 3rd Round at the Australian Open 2025, Quarter finals in Beijing 2024.
Majchrzak lost in the qual rounds last season. 4 sets win in the 1st round. 3rd round in Winston Salem. CH title in Aug. CH title in Oct. 
12 month and 2025 stats are stronger for Khachanov on serve. 
</t>
    </r>
    <r>
      <rPr>
        <b/>
        <sz val="12"/>
        <color theme="1"/>
        <rFont val="Calibri"/>
        <family val="2"/>
        <scheme val="minor"/>
      </rPr>
      <t>Back Khachanov around 1.80 to 1.90 and remove liability at 1.40. Lay set 1 winner. 4 sets.</t>
    </r>
  </si>
  <si>
    <t>Khachanov in 4</t>
  </si>
  <si>
    <r>
      <t xml:space="preserve">1st meeting. 12 month hard win %'s favour Riedi. 2025 win %'s are even. 
Riedi lost in the qual rounds last year. This year, he made it through the qual rounds. Straight sets win over a poor Martinez in the 1st round. Very little hard court success in the last year.
Cerundolo reached the 2nd round last season. 5 sets win over Arnaldi in the 1st round. 4th Round in Toronto 2025, Quarter finals in Miami 2025, Quarter finals in Indian Wells 2025, 3rd Round at the Australian Open 2025.
</t>
    </r>
    <r>
      <rPr>
        <b/>
        <sz val="12"/>
        <color theme="1"/>
        <rFont val="Calibri"/>
        <family val="2"/>
        <scheme val="minor"/>
      </rPr>
      <t>Back Cerundolo around 2.00 to 2.20 and remove liability at 1.60. 4 sets.</t>
    </r>
  </si>
  <si>
    <r>
      <t xml:space="preserve">1st meeting. Hard win %'s are a little better for Shapovalov. 
Royer lost in the qual rounds last year. 3 sets win over Bu as underdog in the 1st round. 2nd round in Cincinnati. 
Shapovalov lost in the 1st round last year. Easy win over a tired Fucsovics in the 1st round. Title in Los Cabos 2025, Semi finals in Acapulco 2025.
12 month and 2025 stats are stronger for Royer. Recent performances are better for Shapovalov. 4 or 5 sets.
</t>
    </r>
    <r>
      <rPr>
        <b/>
        <sz val="12"/>
        <color theme="1"/>
        <rFont val="Calibri"/>
        <family val="2"/>
        <scheme val="minor"/>
      </rPr>
      <t xml:space="preserve">Back Shapovalov around 1.90 to 2.10 and remove liability at 1.55. </t>
    </r>
  </si>
  <si>
    <r>
      <t xml:space="preserve">Popyrin 1-0 (May 2021, clay, 2 sets). Hard win %'s are better for Sinner.
Sinner won the title last year. Easy win in the 1st round. Final in Cincinnati 2025, Title at the Australian Open 2025, Title in Shanghai 2024, Final in Beijing 2024.
Popyrin reached the 4th round last year. 3 sets win over Ruusuvuori in the 1st round. Quarter finals in Toronto 2025.
12 month and 2025 stats are stronger for Sinner. 
</t>
    </r>
    <r>
      <rPr>
        <b/>
        <sz val="12"/>
        <color theme="1"/>
        <rFont val="Calibri"/>
        <family val="2"/>
        <scheme val="minor"/>
      </rPr>
      <t>Lay Sinner and remove liability at 1.10. Back Sinner if he loses set 1.</t>
    </r>
  </si>
  <si>
    <t>Sinner in 3</t>
  </si>
  <si>
    <r>
      <t xml:space="preserve">Diallo 2-0. Most recent June 2025, grass, 2 sets. He won on hard in Aug 2024, 4 sets. Hard win %'s are fairly even. 
Diallo reached the 3rd round as qualifier last year. 4 sets win in the 1st round. 3rd rounds in Winston Salem, Cincinnati and Toronto (BYE's in the 1st rounds). 2nd round of the Aus Open. 
Munar lost in the 1st round last year. 4 sets win in the 1st round. Quarter finals in Winston Salem. 2nd rounds in Toronto and Washington. 3rd Round in Miami 2025, Semi finals in Hong Kong 2025.
12 month and 2025 stats are a little better for Diallo. Return stats are much better for Munar. Munar has the better ROI. 5 sets.
</t>
    </r>
    <r>
      <rPr>
        <b/>
        <sz val="12"/>
        <color theme="1"/>
        <rFont val="Calibri"/>
        <family val="2"/>
        <scheme val="minor"/>
      </rPr>
      <t xml:space="preserve">Lay Diallo around 1.60 and remove liability at 2.10. Lay set 1 winner. </t>
    </r>
  </si>
  <si>
    <t>Munar in 5</t>
  </si>
  <si>
    <r>
      <t xml:space="preserve">1st meeting. Hard win %'s are better for Schoolkate. 
Bublik lost in the 1st round last year. Easy win over Cilic in the 1st round. 2nd round in Miami. CH final in March. 
Schoolkate reached the 2nd round last season. 5 sets win over Sonego as underdog in the 1st round. Quarter finals in Los Cabos 2025. 2nd round of the Aus Open. 
12 month and 2025 stats are better for Schoolkate overall. 
</t>
    </r>
    <r>
      <rPr>
        <b/>
        <sz val="12"/>
        <color theme="1"/>
        <rFont val="Calibri"/>
        <family val="2"/>
        <scheme val="minor"/>
      </rPr>
      <t xml:space="preserve">Lay Bublik and remove liability at 1.40. Lay set 1 winner. Schoolkate should be very competitive. </t>
    </r>
  </si>
  <si>
    <r>
      <t xml:space="preserve">1st meeting. Hard win %'s are better for De Minaur. 
Mochizuki lost in the qual rounds last season. This time, he made it through the qual rounds. 3 sets win over Gaston in the 1st round as favourite. His best results are in Challengers. 
De Minaur reached the Quarter final last season. 3 sets win over O'Connell in the 1st round. Quarter finals in Toronto 2025, Title in Washington 2025, 4th Round in Miami 2025, 4th Round in Indian Wells 2025, Quarter finals in Doha 2025, Quarter finals at the Australian Open 2025. 
</t>
    </r>
    <r>
      <rPr>
        <b/>
        <sz val="12"/>
        <color theme="1"/>
        <rFont val="Calibri"/>
        <family val="2"/>
        <scheme val="minor"/>
      </rPr>
      <t>Back De Minaur if he loses set 1.</t>
    </r>
  </si>
  <si>
    <t>De Minaur in 3</t>
  </si>
  <si>
    <r>
      <t xml:space="preserve">Aliassime 1-0 (Feb 2022, indoors, 2 tie breaks). Hard win %'s are better for Aliassime. 
Safiullin reached the 2nd round last season. 5 sets win over Monfils in the 1st round. 3rd Round in Miami 2025, 4th Round in Shanghai 2024.
Aliassime lost in the 1st round last season. 3 close sets win over Harris in the 1st round. Quarter finals in Cincinnati 2025, Final in Dubai  2025, Semi finals in Doha 2025, Title in Adelaide 2025.
12 month and 2025 stats favour Aliassime overall. Stats for their last 10 on hard are a little better for Safiullin on serve. 4 sets.
</t>
    </r>
    <r>
      <rPr>
        <b/>
        <sz val="12"/>
        <color theme="1"/>
        <rFont val="Calibri"/>
        <family val="2"/>
        <scheme val="minor"/>
      </rPr>
      <t>Lay Aliassime around 1.25 and remove liability at 1.50. Back Aliassime around  1.85 to 2.00 and remove liability at 1.50.</t>
    </r>
  </si>
  <si>
    <t>Aliassime in 4</t>
  </si>
  <si>
    <t>Tsitsipas in 4</t>
  </si>
  <si>
    <r>
      <t xml:space="preserve">Tsitsipas 2-0. Most recent May 2024, clay, 4 sets. He won on clay in 2016, 3 sets. Hard win %'s are better for Tsitsipas. 
Tsitsipas lost in the 1st round last year. 4 sets win over Muller in the 1st round. 4th Round in Indian Wells 2025, Title in Dubai  2025, 4th Round in Shanghai 2024.
Altmaier lost in the 1st round last year. 5 sets win over Medjedovic in the 1st round as underdog. 2nd round of the Aus Open. 
12 month and 2025 stats are stronger for Tsitsipas. 
</t>
    </r>
    <r>
      <rPr>
        <b/>
        <sz val="12"/>
        <color theme="1"/>
        <rFont val="Calibri"/>
        <family val="2"/>
        <scheme val="minor"/>
      </rPr>
      <t>Back Tsitsipas around 1.85 to 2.00 and remove liability at 1.45. 4 sets.</t>
    </r>
  </si>
  <si>
    <r>
      <t xml:space="preserve">Zverev 2-0. Most recent March 2025, hard, 2 sets. He won on hard in Jan 2025, straight sets. Hard win %'s are better for Zverev.
Zverev reached the Quarter final last year. 3 sets win over Tabilo in the 1st round. Semi finals in Cincinnati 2025, Semi finals in Toronto 2025, 4th Round in Miami 2025, Final at the Australian Open 2025, 4th Round in Shanghai 2024.
Fearnley lost in the qual round last season. 4 sets win over Bautista Agut as underdog. 3rd Round at the Australian Open 2025. 2nsd round in Miami. His best results are in Challengers. 
</t>
    </r>
    <r>
      <rPr>
        <b/>
        <sz val="12"/>
        <color theme="1"/>
        <rFont val="Calibri"/>
        <family val="2"/>
        <scheme val="minor"/>
      </rPr>
      <t>Lay Zverev and remove liability at 1.18. Back him if he loses set 1.</t>
    </r>
  </si>
  <si>
    <t>Zverev in 3</t>
  </si>
  <si>
    <r>
      <t xml:space="preserve">1st meeting. Hard win %'s are better for Paul.
Borges reached the 4th round last year. Easy win over Holt in the 1st round. 3rd Round at the Australian Open 2025, Semi finals in Auckland 2025.
Paul reached the 4th round last season. Easy win in the 1st round. 4th Round in Indian Wells 2025, Quarter finals at the Australian Open 2025, Semi finals in Adelaide 2025, 4th Round in Shanghai 2024.
12 month and 2025 stats are much stronger for Paul.
</t>
    </r>
    <r>
      <rPr>
        <b/>
        <sz val="12"/>
        <color theme="1"/>
        <rFont val="Calibri"/>
        <family val="2"/>
        <scheme val="minor"/>
      </rPr>
      <t>Lay Paul around 1.15 and remove liability at 1.30. Back Paul around 1.70 or if he loses set 1.</t>
    </r>
  </si>
  <si>
    <t>Paul in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</si>
</sst>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FD6C1DFD-B491-46B8-ABE6-02725918D874}"/>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c r="K5" s="44" t="s">
        <v>145</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0" t="s">
        <v>88</v>
      </c>
      <c r="C7" s="33" t="s">
        <v>68</v>
      </c>
      <c r="D7" s="35">
        <v>0.28339999999999999</v>
      </c>
      <c r="E7" s="36"/>
      <c r="F7" s="33">
        <v>113</v>
      </c>
      <c r="G7" s="33">
        <v>122</v>
      </c>
      <c r="H7" s="33">
        <v>7.2399997711181641</v>
      </c>
      <c r="I7" s="24"/>
      <c r="J7" s="24"/>
      <c r="K7" s="43">
        <v>0.66666666666666663</v>
      </c>
      <c r="L7" s="22"/>
      <c r="M7" s="28"/>
      <c r="N7" s="31"/>
      <c r="O7" s="22" t="str">
        <f>IF(N7="x", C7 &amp; IF(F7="x", " in 2", " in 3"), "")</f>
        <v/>
      </c>
    </row>
    <row r="8" spans="1:15" ht="202.8" x14ac:dyDescent="0.3">
      <c r="A8" s="37"/>
      <c r="B8" s="46" t="s">
        <v>89</v>
      </c>
      <c r="C8" s="37" t="s">
        <v>83</v>
      </c>
      <c r="D8" s="38">
        <v>0.71660000000000001</v>
      </c>
      <c r="E8" s="39" t="s">
        <v>147</v>
      </c>
      <c r="F8" s="37">
        <v>15</v>
      </c>
      <c r="G8" s="37">
        <v>9</v>
      </c>
      <c r="H8" s="37">
        <v>1.125</v>
      </c>
      <c r="I8" s="24">
        <v>1.07</v>
      </c>
      <c r="J8" s="24">
        <v>1.1000000000000001</v>
      </c>
      <c r="K8" s="48" t="s">
        <v>164</v>
      </c>
      <c r="L8" s="22">
        <v>8</v>
      </c>
      <c r="M8" s="47" t="s">
        <v>147</v>
      </c>
      <c r="N8" s="49" t="s">
        <v>165</v>
      </c>
      <c r="O8" s="22" t="str">
        <f>IF(N8="x", C8 &amp; IF(F8="x", " in 2", " in 3"), "")</f>
        <v/>
      </c>
    </row>
    <row r="9" spans="1:15" x14ac:dyDescent="0.3">
      <c r="A9" s="33">
        <v>2</v>
      </c>
      <c r="B9" s="45" t="s">
        <v>69</v>
      </c>
      <c r="C9" s="33" t="s">
        <v>55</v>
      </c>
      <c r="D9" s="35">
        <v>0.6119</v>
      </c>
      <c r="E9" s="36"/>
      <c r="F9" s="33">
        <v>10</v>
      </c>
      <c r="G9" s="33">
        <v>36</v>
      </c>
      <c r="H9" s="33">
        <v>1.2460000514984131</v>
      </c>
      <c r="I9" s="24">
        <v>1.18</v>
      </c>
      <c r="J9" s="24">
        <v>1.3</v>
      </c>
      <c r="K9" s="13"/>
      <c r="L9" s="22"/>
      <c r="M9" s="47" t="s">
        <v>147</v>
      </c>
      <c r="N9" s="31"/>
    </row>
    <row r="10" spans="1:15" ht="218.4" x14ac:dyDescent="0.3">
      <c r="A10" s="37"/>
      <c r="B10" s="42" t="s">
        <v>70</v>
      </c>
      <c r="C10" s="37" t="s">
        <v>71</v>
      </c>
      <c r="D10" s="38">
        <v>0.3881</v>
      </c>
      <c r="E10" s="39" t="s">
        <v>147</v>
      </c>
      <c r="F10" s="37">
        <v>80</v>
      </c>
      <c r="G10" s="37">
        <v>45</v>
      </c>
      <c r="H10" s="37">
        <v>4.4200000762939453</v>
      </c>
      <c r="I10" s="24"/>
      <c r="J10" s="24"/>
      <c r="K10" s="48" t="s">
        <v>167</v>
      </c>
      <c r="L10" s="22">
        <v>7.45</v>
      </c>
      <c r="M10" s="28"/>
      <c r="N10" s="49" t="s">
        <v>166</v>
      </c>
    </row>
    <row r="11" spans="1:15" x14ac:dyDescent="0.3">
      <c r="A11" s="33">
        <v>3</v>
      </c>
      <c r="B11" s="45" t="s">
        <v>85</v>
      </c>
      <c r="C11" s="33" t="s">
        <v>57</v>
      </c>
      <c r="D11" s="35">
        <v>0.35170000000000001</v>
      </c>
      <c r="E11" s="36" t="s">
        <v>147</v>
      </c>
      <c r="F11" s="33">
        <v>85</v>
      </c>
      <c r="G11" s="33">
        <v>43</v>
      </c>
      <c r="H11" s="33">
        <v>1.6490000486373901</v>
      </c>
      <c r="I11" s="24">
        <v>1.69</v>
      </c>
      <c r="J11" s="24">
        <v>2</v>
      </c>
      <c r="K11" s="13"/>
      <c r="L11" s="22"/>
      <c r="M11" s="22"/>
      <c r="N11" s="31"/>
    </row>
    <row r="12" spans="1:15" ht="218.4" x14ac:dyDescent="0.3">
      <c r="A12" s="37"/>
      <c r="B12" s="42" t="s">
        <v>86</v>
      </c>
      <c r="C12" s="37" t="s">
        <v>87</v>
      </c>
      <c r="D12" s="38">
        <v>0.64829999999999999</v>
      </c>
      <c r="E12" s="39"/>
      <c r="F12" s="37">
        <v>173</v>
      </c>
      <c r="G12" s="37">
        <v>65</v>
      </c>
      <c r="H12" s="37">
        <v>2.3599998950958252</v>
      </c>
      <c r="I12" s="24"/>
      <c r="J12" s="24">
        <v>2</v>
      </c>
      <c r="K12" s="48" t="s">
        <v>170</v>
      </c>
      <c r="L12" s="22">
        <v>6</v>
      </c>
      <c r="M12" s="47" t="s">
        <v>147</v>
      </c>
      <c r="N12" s="49" t="s">
        <v>168</v>
      </c>
    </row>
    <row r="13" spans="1:15" x14ac:dyDescent="0.3">
      <c r="A13" s="33">
        <v>4</v>
      </c>
      <c r="B13" s="40" t="s">
        <v>72</v>
      </c>
      <c r="C13" s="33" t="s">
        <v>68</v>
      </c>
      <c r="D13" s="35">
        <v>0.64700000000000002</v>
      </c>
      <c r="E13" s="36" t="s">
        <v>147</v>
      </c>
      <c r="F13" s="33">
        <v>92</v>
      </c>
      <c r="G13" s="33" t="s">
        <v>73</v>
      </c>
      <c r="H13" s="33">
        <v>2.7100000381469727</v>
      </c>
      <c r="I13" s="24"/>
      <c r="J13" s="24"/>
      <c r="K13" s="13"/>
      <c r="L13" s="22"/>
      <c r="M13" s="22"/>
      <c r="N13" s="31"/>
    </row>
    <row r="14" spans="1:15" ht="171.6" x14ac:dyDescent="0.3">
      <c r="A14" s="37"/>
      <c r="B14" s="46" t="s">
        <v>74</v>
      </c>
      <c r="C14" s="37" t="s">
        <v>55</v>
      </c>
      <c r="D14" s="38">
        <v>0.35299999999999998</v>
      </c>
      <c r="E14" s="39"/>
      <c r="F14" s="37">
        <v>26</v>
      </c>
      <c r="G14" s="37">
        <v>24</v>
      </c>
      <c r="H14" s="37">
        <v>1.5149999856948853</v>
      </c>
      <c r="I14" s="24">
        <v>1.64</v>
      </c>
      <c r="J14" s="24">
        <v>1.8</v>
      </c>
      <c r="K14" s="48" t="s">
        <v>174</v>
      </c>
      <c r="L14" s="22">
        <v>7</v>
      </c>
      <c r="M14" s="47" t="s">
        <v>147</v>
      </c>
      <c r="N14" s="49" t="s">
        <v>169</v>
      </c>
    </row>
    <row r="15" spans="1:15" x14ac:dyDescent="0.3">
      <c r="A15" s="33">
        <v>5</v>
      </c>
      <c r="B15" s="45" t="s">
        <v>90</v>
      </c>
      <c r="C15" s="33" t="s">
        <v>83</v>
      </c>
      <c r="D15" s="35">
        <v>0.81340000000000001</v>
      </c>
      <c r="E15" s="36"/>
      <c r="F15" s="33">
        <v>9</v>
      </c>
      <c r="G15" s="33">
        <v>33</v>
      </c>
      <c r="H15" s="33">
        <v>1.2860000133514404</v>
      </c>
      <c r="I15" s="24">
        <v>1.31</v>
      </c>
      <c r="J15" s="24">
        <v>1.45</v>
      </c>
      <c r="K15" s="13"/>
      <c r="L15" s="22"/>
      <c r="M15" s="47" t="s">
        <v>147</v>
      </c>
      <c r="N15" s="31"/>
    </row>
    <row r="16" spans="1:15" ht="218.4" x14ac:dyDescent="0.3">
      <c r="A16" s="37"/>
      <c r="B16" s="42" t="s">
        <v>91</v>
      </c>
      <c r="C16" s="37" t="s">
        <v>92</v>
      </c>
      <c r="D16" s="38">
        <v>0.18659999999999999</v>
      </c>
      <c r="E16" s="39" t="s">
        <v>147</v>
      </c>
      <c r="F16" s="37">
        <v>76</v>
      </c>
      <c r="G16" s="37">
        <v>110</v>
      </c>
      <c r="H16" s="37">
        <v>3.9800000190734863</v>
      </c>
      <c r="I16" s="24"/>
      <c r="J16" s="24"/>
      <c r="K16" s="48" t="s">
        <v>175</v>
      </c>
      <c r="L16" s="22">
        <v>7.5</v>
      </c>
      <c r="M16" s="22"/>
      <c r="N16" s="49" t="s">
        <v>176</v>
      </c>
    </row>
    <row r="17" spans="1:14" x14ac:dyDescent="0.3">
      <c r="A17" s="33">
        <v>6</v>
      </c>
      <c r="B17" s="40" t="s">
        <v>93</v>
      </c>
      <c r="C17" s="33" t="s">
        <v>94</v>
      </c>
      <c r="D17" s="35">
        <v>0.51219999999999999</v>
      </c>
      <c r="E17" s="36" t="s">
        <v>147</v>
      </c>
      <c r="F17" s="33">
        <v>435</v>
      </c>
      <c r="G17" s="33">
        <v>604</v>
      </c>
      <c r="H17" s="33">
        <v>2.9000000953674316</v>
      </c>
      <c r="I17" s="24"/>
      <c r="J17" s="24"/>
      <c r="K17" s="13"/>
      <c r="L17" s="22"/>
      <c r="M17" s="22"/>
      <c r="N17" s="31"/>
    </row>
    <row r="18" spans="1:14" ht="187.2" x14ac:dyDescent="0.3">
      <c r="A18" s="37"/>
      <c r="B18" s="46" t="s">
        <v>95</v>
      </c>
      <c r="C18" s="37" t="s">
        <v>96</v>
      </c>
      <c r="D18" s="38">
        <v>0.48780000000000001</v>
      </c>
      <c r="E18" s="39"/>
      <c r="F18" s="37">
        <v>19</v>
      </c>
      <c r="G18" s="37">
        <v>77</v>
      </c>
      <c r="H18" s="37">
        <v>1.4630000591278076</v>
      </c>
      <c r="I18" s="24">
        <v>1.51</v>
      </c>
      <c r="J18" s="24">
        <v>1.6</v>
      </c>
      <c r="K18" s="48" t="s">
        <v>177</v>
      </c>
      <c r="L18" s="22">
        <v>7</v>
      </c>
      <c r="M18" s="47" t="s">
        <v>147</v>
      </c>
      <c r="N18" s="49" t="s">
        <v>173</v>
      </c>
    </row>
    <row r="19" spans="1:14" x14ac:dyDescent="0.3">
      <c r="A19" s="33">
        <v>7</v>
      </c>
      <c r="B19" s="40" t="s">
        <v>58</v>
      </c>
      <c r="C19" s="33" t="s">
        <v>59</v>
      </c>
      <c r="D19" s="35">
        <v>0.38100000000000001</v>
      </c>
      <c r="E19" s="36" t="s">
        <v>147</v>
      </c>
      <c r="F19" s="33">
        <v>98</v>
      </c>
      <c r="G19" s="33">
        <v>420</v>
      </c>
      <c r="H19" s="33">
        <v>3.2899999618530273</v>
      </c>
      <c r="I19" s="24"/>
      <c r="J19" s="24"/>
      <c r="K19" s="13"/>
      <c r="L19" s="22"/>
      <c r="M19" s="22"/>
      <c r="N19" s="31"/>
    </row>
    <row r="20" spans="1:14" ht="171.6" x14ac:dyDescent="0.3">
      <c r="A20" s="37"/>
      <c r="B20" s="46" t="s">
        <v>60</v>
      </c>
      <c r="C20" s="37" t="s">
        <v>61</v>
      </c>
      <c r="D20" s="38">
        <v>0.61899999999999999</v>
      </c>
      <c r="E20" s="39"/>
      <c r="F20" s="37">
        <v>29</v>
      </c>
      <c r="G20" s="37">
        <v>74</v>
      </c>
      <c r="H20" s="37">
        <v>1.3789999485015869</v>
      </c>
      <c r="I20" s="24">
        <v>1.4</v>
      </c>
      <c r="J20" s="24">
        <v>1.6</v>
      </c>
      <c r="K20" s="48" t="s">
        <v>178</v>
      </c>
      <c r="L20" s="22">
        <v>6.5</v>
      </c>
      <c r="M20" s="47" t="s">
        <v>147</v>
      </c>
      <c r="N20" s="49" t="s">
        <v>171</v>
      </c>
    </row>
    <row r="21" spans="1:14" x14ac:dyDescent="0.3">
      <c r="A21" s="33">
        <v>8</v>
      </c>
      <c r="B21" s="45" t="s">
        <v>54</v>
      </c>
      <c r="C21" s="33" t="s">
        <v>55</v>
      </c>
      <c r="D21" s="35">
        <v>0.85580000000000001</v>
      </c>
      <c r="E21" s="36" t="s">
        <v>147</v>
      </c>
      <c r="F21" s="33">
        <v>1</v>
      </c>
      <c r="G21" s="33">
        <v>1</v>
      </c>
      <c r="H21" s="33">
        <v>1.02</v>
      </c>
      <c r="I21" s="24">
        <v>1.04</v>
      </c>
      <c r="J21" s="24">
        <v>1.1000000000000001</v>
      </c>
      <c r="K21" s="13"/>
      <c r="L21" s="22"/>
      <c r="M21" s="47" t="s">
        <v>147</v>
      </c>
      <c r="N21" s="31"/>
    </row>
    <row r="22" spans="1:14" ht="171.6" x14ac:dyDescent="0.3">
      <c r="A22" s="37"/>
      <c r="B22" s="42" t="s">
        <v>56</v>
      </c>
      <c r="C22" s="37" t="s">
        <v>57</v>
      </c>
      <c r="D22" s="38">
        <v>0.14419999999999999</v>
      </c>
      <c r="E22" s="39"/>
      <c r="F22" s="37">
        <v>36</v>
      </c>
      <c r="G22" s="37">
        <v>15</v>
      </c>
      <c r="H22" s="37">
        <v>19</v>
      </c>
      <c r="I22" s="24"/>
      <c r="J22" s="24"/>
      <c r="K22" s="48" t="s">
        <v>179</v>
      </c>
      <c r="L22" s="22">
        <v>8</v>
      </c>
      <c r="M22" s="22"/>
      <c r="N22" s="49" t="s">
        <v>180</v>
      </c>
    </row>
    <row r="23" spans="1:14" x14ac:dyDescent="0.3">
      <c r="A23" s="33">
        <v>9</v>
      </c>
      <c r="B23" s="40" t="s">
        <v>75</v>
      </c>
      <c r="C23" s="33" t="s">
        <v>61</v>
      </c>
      <c r="D23" s="35">
        <v>0.74439999999999995</v>
      </c>
      <c r="E23" s="36" t="s">
        <v>147</v>
      </c>
      <c r="F23" s="33">
        <v>33</v>
      </c>
      <c r="G23" s="33">
        <v>54</v>
      </c>
      <c r="H23" s="33">
        <v>1.7300000190734863</v>
      </c>
      <c r="I23" s="24"/>
      <c r="J23" s="24"/>
      <c r="K23" s="13"/>
      <c r="L23" s="22"/>
      <c r="M23" s="22"/>
      <c r="N23" s="31"/>
    </row>
    <row r="24" spans="1:14" ht="218.4" x14ac:dyDescent="0.3">
      <c r="A24" s="37"/>
      <c r="B24" s="42" t="s">
        <v>76</v>
      </c>
      <c r="C24" s="37" t="s">
        <v>77</v>
      </c>
      <c r="D24" s="38">
        <v>0.25559999999999999</v>
      </c>
      <c r="E24" s="39"/>
      <c r="F24" s="37">
        <v>44</v>
      </c>
      <c r="G24" s="37">
        <v>114</v>
      </c>
      <c r="H24" s="37">
        <v>2.2200000286102295</v>
      </c>
      <c r="I24" s="24">
        <v>1.95</v>
      </c>
      <c r="J24" s="24">
        <v>1.95</v>
      </c>
      <c r="K24" s="48" t="s">
        <v>181</v>
      </c>
      <c r="L24" s="22">
        <v>6</v>
      </c>
      <c r="M24" s="47" t="s">
        <v>147</v>
      </c>
      <c r="N24" s="49" t="s">
        <v>182</v>
      </c>
    </row>
    <row r="25" spans="1:14" x14ac:dyDescent="0.3">
      <c r="A25" s="33">
        <v>10</v>
      </c>
      <c r="B25" s="45" t="s">
        <v>62</v>
      </c>
      <c r="C25" s="33" t="s">
        <v>63</v>
      </c>
      <c r="D25" s="35">
        <v>0.57110000000000005</v>
      </c>
      <c r="E25" s="36" t="s">
        <v>147</v>
      </c>
      <c r="F25" s="33">
        <v>24</v>
      </c>
      <c r="G25" s="33">
        <v>44</v>
      </c>
      <c r="H25" s="33">
        <v>1.190000057220459</v>
      </c>
      <c r="I25" s="24">
        <v>1.22</v>
      </c>
      <c r="J25" s="24">
        <v>1.6</v>
      </c>
      <c r="K25" s="13"/>
      <c r="L25" s="22"/>
      <c r="M25" s="22"/>
      <c r="N25" s="31"/>
    </row>
    <row r="26" spans="1:14" ht="187.2" x14ac:dyDescent="0.3">
      <c r="A26" s="37"/>
      <c r="B26" s="42" t="s">
        <v>64</v>
      </c>
      <c r="C26" s="37" t="s">
        <v>57</v>
      </c>
      <c r="D26" s="38">
        <v>0.4289</v>
      </c>
      <c r="E26" s="39"/>
      <c r="F26" s="37">
        <v>96</v>
      </c>
      <c r="G26" s="37">
        <v>51</v>
      </c>
      <c r="H26" s="37">
        <v>5.309999942779541</v>
      </c>
      <c r="I26" s="24"/>
      <c r="J26" s="24"/>
      <c r="K26" s="48" t="s">
        <v>183</v>
      </c>
      <c r="L26" s="22">
        <v>6</v>
      </c>
      <c r="M26" s="47" t="s">
        <v>147</v>
      </c>
      <c r="N26" s="49" t="s">
        <v>172</v>
      </c>
    </row>
    <row r="27" spans="1:14" x14ac:dyDescent="0.3">
      <c r="A27" s="33">
        <v>11</v>
      </c>
      <c r="B27" s="40" t="s">
        <v>100</v>
      </c>
      <c r="C27" s="33" t="s">
        <v>101</v>
      </c>
      <c r="D27" s="35">
        <v>0.2762</v>
      </c>
      <c r="E27" s="36"/>
      <c r="F27" s="33">
        <v>112</v>
      </c>
      <c r="G27" s="33">
        <v>100</v>
      </c>
      <c r="H27" s="33">
        <v>17.200000762939453</v>
      </c>
      <c r="I27" s="24"/>
      <c r="J27" s="24"/>
      <c r="K27" s="13"/>
      <c r="L27" s="22"/>
      <c r="M27" s="22"/>
      <c r="N27" s="31"/>
    </row>
    <row r="28" spans="1:14" ht="187.2" x14ac:dyDescent="0.3">
      <c r="A28" s="37"/>
      <c r="B28" s="46" t="s">
        <v>102</v>
      </c>
      <c r="C28" s="37" t="s">
        <v>57</v>
      </c>
      <c r="D28" s="38">
        <v>0.7238</v>
      </c>
      <c r="E28" s="39" t="s">
        <v>147</v>
      </c>
      <c r="F28" s="37">
        <v>8</v>
      </c>
      <c r="G28" s="37">
        <v>11</v>
      </c>
      <c r="H28" s="37">
        <v>1.0399999618530273</v>
      </c>
      <c r="I28" s="24">
        <v>1.05</v>
      </c>
      <c r="J28" s="24">
        <v>1.1000000000000001</v>
      </c>
      <c r="K28" s="48" t="s">
        <v>184</v>
      </c>
      <c r="L28" s="22">
        <v>8</v>
      </c>
      <c r="M28" s="47" t="s">
        <v>147</v>
      </c>
      <c r="N28" s="49" t="s">
        <v>185</v>
      </c>
    </row>
    <row r="29" spans="1:14" x14ac:dyDescent="0.3">
      <c r="A29" s="33">
        <v>12</v>
      </c>
      <c r="B29" s="40" t="s">
        <v>82</v>
      </c>
      <c r="C29" s="33" t="s">
        <v>83</v>
      </c>
      <c r="D29" s="35">
        <v>0.33500000000000002</v>
      </c>
      <c r="E29" s="36" t="s">
        <v>147</v>
      </c>
      <c r="F29" s="33">
        <v>94</v>
      </c>
      <c r="G29" s="33">
        <v>50</v>
      </c>
      <c r="H29" s="33">
        <v>3.3399999141693115</v>
      </c>
      <c r="I29" s="24"/>
      <c r="J29" s="24"/>
      <c r="K29" s="13"/>
      <c r="L29" s="22"/>
      <c r="M29" s="22"/>
      <c r="N29" s="31"/>
    </row>
    <row r="30" spans="1:14" ht="218.4" x14ac:dyDescent="0.3">
      <c r="A30" s="37"/>
      <c r="B30" s="46" t="s">
        <v>84</v>
      </c>
      <c r="C30" s="37" t="s">
        <v>61</v>
      </c>
      <c r="D30" s="38">
        <v>0.66500000000000004</v>
      </c>
      <c r="E30" s="39"/>
      <c r="F30" s="37">
        <v>27</v>
      </c>
      <c r="G30" s="37">
        <v>46</v>
      </c>
      <c r="H30" s="37">
        <v>1.3700000047683716</v>
      </c>
      <c r="I30" s="24">
        <v>1.37</v>
      </c>
      <c r="J30" s="24">
        <v>1.55</v>
      </c>
      <c r="K30" s="48" t="s">
        <v>186</v>
      </c>
      <c r="L30" s="22">
        <v>7</v>
      </c>
      <c r="M30" s="47" t="s">
        <v>147</v>
      </c>
      <c r="N30" s="49" t="s">
        <v>187</v>
      </c>
    </row>
    <row r="31" spans="1:14" x14ac:dyDescent="0.3">
      <c r="A31" s="33">
        <v>13</v>
      </c>
      <c r="B31" s="45" t="s">
        <v>97</v>
      </c>
      <c r="C31" s="33" t="s">
        <v>98</v>
      </c>
      <c r="D31" s="35">
        <v>0.86970000000000003</v>
      </c>
      <c r="E31" s="36"/>
      <c r="F31" s="33">
        <v>28</v>
      </c>
      <c r="G31" s="33">
        <v>48</v>
      </c>
      <c r="H31" s="33">
        <v>1.3949999809265137</v>
      </c>
      <c r="I31" s="24">
        <v>1.37</v>
      </c>
      <c r="J31" s="24">
        <v>1.45</v>
      </c>
      <c r="K31" s="13"/>
      <c r="L31" s="22"/>
      <c r="M31" s="47" t="s">
        <v>147</v>
      </c>
      <c r="N31" s="31"/>
    </row>
    <row r="32" spans="1:14" ht="187.2" x14ac:dyDescent="0.3">
      <c r="A32" s="37"/>
      <c r="B32" s="42" t="s">
        <v>99</v>
      </c>
      <c r="C32" s="37" t="s">
        <v>79</v>
      </c>
      <c r="D32" s="38">
        <v>0.1303</v>
      </c>
      <c r="E32" s="39" t="s">
        <v>147</v>
      </c>
      <c r="F32" s="37">
        <v>56</v>
      </c>
      <c r="G32" s="37">
        <v>151</v>
      </c>
      <c r="H32" s="37">
        <v>3.2000000476837158</v>
      </c>
      <c r="I32" s="24"/>
      <c r="J32" s="24"/>
      <c r="K32" s="48" t="s">
        <v>189</v>
      </c>
      <c r="L32" s="22">
        <v>7</v>
      </c>
      <c r="M32" s="22"/>
      <c r="N32" s="49" t="s">
        <v>188</v>
      </c>
    </row>
    <row r="33" spans="1:14" x14ac:dyDescent="0.3">
      <c r="A33" s="33">
        <v>14</v>
      </c>
      <c r="B33" s="45" t="s">
        <v>78</v>
      </c>
      <c r="C33" s="33" t="s">
        <v>79</v>
      </c>
      <c r="D33" s="35">
        <v>1</v>
      </c>
      <c r="E33" s="36" t="s">
        <v>147</v>
      </c>
      <c r="F33" s="33">
        <v>3</v>
      </c>
      <c r="G33" s="33">
        <v>2</v>
      </c>
      <c r="H33" s="33">
        <v>1.0820000171661377</v>
      </c>
      <c r="I33" s="24">
        <v>1.1000000000000001</v>
      </c>
      <c r="J33" s="24">
        <v>1.1499999999999999</v>
      </c>
      <c r="K33" s="13"/>
      <c r="L33" s="22"/>
      <c r="M33" s="47" t="s">
        <v>147</v>
      </c>
      <c r="N33" s="31"/>
    </row>
    <row r="34" spans="1:14" ht="202.8" x14ac:dyDescent="0.3">
      <c r="A34" s="37"/>
      <c r="B34" s="42" t="s">
        <v>80</v>
      </c>
      <c r="C34" s="37" t="s">
        <v>81</v>
      </c>
      <c r="D34" s="38">
        <v>0</v>
      </c>
      <c r="E34" s="39"/>
      <c r="F34" s="37">
        <v>60</v>
      </c>
      <c r="G34" s="37">
        <v>99</v>
      </c>
      <c r="H34" s="37">
        <v>9.9300003051757813</v>
      </c>
      <c r="I34" s="24"/>
      <c r="J34" s="24"/>
      <c r="K34" s="48" t="s">
        <v>190</v>
      </c>
      <c r="L34" s="22">
        <v>8</v>
      </c>
      <c r="M34" s="22"/>
      <c r="N34" s="49" t="s">
        <v>191</v>
      </c>
    </row>
    <row r="35" spans="1:14" x14ac:dyDescent="0.3">
      <c r="A35" s="33">
        <v>15</v>
      </c>
      <c r="B35" s="40" t="s">
        <v>65</v>
      </c>
      <c r="C35" s="33" t="s">
        <v>66</v>
      </c>
      <c r="D35" s="35">
        <v>0.37819999999999998</v>
      </c>
      <c r="E35" s="36"/>
      <c r="F35" s="33">
        <v>41</v>
      </c>
      <c r="G35" s="33">
        <v>26</v>
      </c>
      <c r="H35" s="33">
        <v>5</v>
      </c>
      <c r="I35" s="24"/>
      <c r="J35" s="24"/>
      <c r="K35" s="13"/>
      <c r="L35" s="22"/>
      <c r="M35" s="22"/>
      <c r="N35" s="31"/>
    </row>
    <row r="36" spans="1:14" ht="202.8" x14ac:dyDescent="0.3">
      <c r="A36" s="37"/>
      <c r="B36" s="46" t="s">
        <v>67</v>
      </c>
      <c r="C36" s="37" t="s">
        <v>68</v>
      </c>
      <c r="D36" s="38">
        <v>0.62180000000000002</v>
      </c>
      <c r="E36" s="39" t="s">
        <v>147</v>
      </c>
      <c r="F36" s="37">
        <v>14</v>
      </c>
      <c r="G36" s="37">
        <v>12</v>
      </c>
      <c r="H36" s="37">
        <v>1.2059999704360962</v>
      </c>
      <c r="I36" s="24">
        <v>1.26</v>
      </c>
      <c r="J36" s="24">
        <v>1.3</v>
      </c>
      <c r="K36" s="48" t="s">
        <v>192</v>
      </c>
      <c r="L36" s="22">
        <v>7.5</v>
      </c>
      <c r="M36" s="47" t="s">
        <v>147</v>
      </c>
      <c r="N36" s="49" t="s">
        <v>193</v>
      </c>
    </row>
    <row r="37" spans="1:14" x14ac:dyDescent="0.3">
      <c r="A37" s="10"/>
      <c r="B37" s="22"/>
      <c r="C37" s="22"/>
      <c r="D37" s="22"/>
      <c r="E37" s="23"/>
      <c r="F37" s="22"/>
      <c r="G37" s="22"/>
      <c r="H37" s="22"/>
      <c r="I37" s="24"/>
      <c r="J37" s="24"/>
      <c r="K37" s="13"/>
      <c r="L37" s="22"/>
      <c r="M37" s="22"/>
      <c r="N37" s="31"/>
    </row>
    <row r="38" spans="1:14" x14ac:dyDescent="0.3">
      <c r="A38" s="10"/>
      <c r="B38" s="22"/>
      <c r="C38" s="22"/>
      <c r="D38" s="22"/>
      <c r="E38" s="23"/>
      <c r="F38" s="22"/>
      <c r="G38" s="22"/>
      <c r="H38" s="22"/>
      <c r="I38" s="24"/>
      <c r="J38" s="24"/>
      <c r="K38" s="13"/>
      <c r="L38" s="22"/>
      <c r="M38" s="22"/>
      <c r="N38" s="31"/>
    </row>
    <row r="39" spans="1:14" x14ac:dyDescent="0.3">
      <c r="A39" s="10"/>
      <c r="B39" s="22"/>
      <c r="C39" s="22"/>
      <c r="D39" s="22"/>
      <c r="E39" s="23"/>
      <c r="F39" s="22"/>
      <c r="G39" s="22"/>
      <c r="H39" s="22"/>
      <c r="I39" s="24"/>
      <c r="J39" s="24"/>
      <c r="K39" s="13"/>
      <c r="L39" s="22"/>
      <c r="M39" s="22"/>
      <c r="N39" s="31"/>
    </row>
    <row r="40" spans="1:14" x14ac:dyDescent="0.3">
      <c r="A40" s="10"/>
      <c r="B40" s="22"/>
      <c r="C40" s="22"/>
      <c r="D40" s="22"/>
      <c r="E40" s="23"/>
      <c r="F40" s="22"/>
      <c r="G40" s="22"/>
      <c r="H40" s="22"/>
      <c r="I40" s="24"/>
      <c r="J40" s="24"/>
      <c r="K40" s="13"/>
      <c r="L40" s="22"/>
      <c r="M40" s="22"/>
      <c r="N40" s="31"/>
    </row>
    <row r="41" spans="1:14" x14ac:dyDescent="0.3">
      <c r="A41" s="10"/>
      <c r="B41" s="22"/>
      <c r="C41" s="22"/>
      <c r="D41" s="22"/>
      <c r="E41" s="23"/>
      <c r="F41" s="22"/>
      <c r="G41" s="22"/>
      <c r="H41" s="22"/>
      <c r="I41" s="24"/>
      <c r="J41" s="24"/>
      <c r="K41" s="13"/>
      <c r="L41" s="22"/>
      <c r="M41" s="22"/>
      <c r="N41" s="31"/>
    </row>
    <row r="42" spans="1:14" x14ac:dyDescent="0.3">
      <c r="A42" s="10"/>
      <c r="B42" s="22"/>
      <c r="C42" s="22"/>
      <c r="D42" s="22"/>
      <c r="E42" s="23"/>
      <c r="F42" s="22"/>
      <c r="G42" s="22"/>
      <c r="H42" s="22"/>
      <c r="I42" s="24"/>
      <c r="J42" s="24"/>
      <c r="K42" s="13"/>
      <c r="L42" s="22"/>
      <c r="M42" s="22"/>
      <c r="N42" s="31"/>
    </row>
    <row r="43" spans="1:14" x14ac:dyDescent="0.3">
      <c r="A43" s="10"/>
      <c r="B43" s="22"/>
      <c r="C43" s="22"/>
      <c r="D43" s="22"/>
      <c r="E43" s="23"/>
      <c r="F43" s="22"/>
      <c r="G43" s="22"/>
      <c r="H43" s="22"/>
      <c r="I43" s="24"/>
      <c r="J43" s="24"/>
      <c r="K43" s="13"/>
      <c r="L43" s="22"/>
      <c r="M43" s="22"/>
      <c r="N43" s="31"/>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6">
    <sortCondition ref="A7:A3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53</v>
      </c>
      <c r="E5" s="8"/>
      <c r="F5" s="8"/>
      <c r="G5" s="8"/>
      <c r="H5" s="8"/>
      <c r="I5" s="9"/>
      <c r="K5" s="44" t="s">
        <v>146</v>
      </c>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5" t="s">
        <v>135</v>
      </c>
      <c r="C7" s="33" t="s">
        <v>83</v>
      </c>
      <c r="D7" s="35">
        <v>0.36849999999999999</v>
      </c>
      <c r="E7" s="33"/>
      <c r="F7" s="33">
        <v>12</v>
      </c>
      <c r="G7" s="33">
        <v>24</v>
      </c>
      <c r="H7" s="33">
        <v>1.4500000476837158</v>
      </c>
      <c r="I7" s="24">
        <v>1.45</v>
      </c>
      <c r="J7" s="24">
        <v>1.65</v>
      </c>
      <c r="K7" s="43">
        <v>0.66666666666666663</v>
      </c>
      <c r="L7" s="22"/>
      <c r="M7" s="47" t="s">
        <v>147</v>
      </c>
      <c r="N7" s="31" t="str" cm="1">
        <f t="array" aca="1" ref="N7" ca="1">IF(INDIRECT("M" &amp; ROW())="x", INDIRECT("B" &amp; ROW()) &amp; IF(INDIRECT("E" &amp; ROW())="x", " in 2", " in 3"), "")</f>
        <v>Ekaterina Alexandrova in 3</v>
      </c>
    </row>
    <row r="8" spans="1:14" ht="234" x14ac:dyDescent="0.3">
      <c r="A8" s="37"/>
      <c r="B8" s="42" t="s">
        <v>136</v>
      </c>
      <c r="C8" s="37" t="s">
        <v>137</v>
      </c>
      <c r="D8" s="38">
        <v>0.63149999999999995</v>
      </c>
      <c r="E8" s="37" t="s">
        <v>147</v>
      </c>
      <c r="F8" s="37">
        <v>34</v>
      </c>
      <c r="G8" s="37">
        <v>41</v>
      </c>
      <c r="H8" s="37">
        <v>2.9000000953674316</v>
      </c>
      <c r="I8" s="24"/>
      <c r="J8" s="24"/>
      <c r="K8" s="48" t="s">
        <v>148</v>
      </c>
      <c r="L8" s="22">
        <v>7</v>
      </c>
      <c r="M8" s="22"/>
      <c r="N8" s="31" t="str" cm="1">
        <f t="array" aca="1" ref="N8" ca="1">IF(INDIRECT("M" &amp; ROW())="x", INDIRECT("B" &amp; ROW()) &amp; IF(INDIRECT("E" &amp; ROW())="x", " in 2", " in 3"), "")</f>
        <v/>
      </c>
    </row>
    <row r="9" spans="1:14" x14ac:dyDescent="0.3">
      <c r="A9" s="33">
        <v>2</v>
      </c>
      <c r="B9" s="40" t="s">
        <v>129</v>
      </c>
      <c r="C9" s="33" t="s">
        <v>130</v>
      </c>
      <c r="D9" s="35">
        <v>0.21909999999999999</v>
      </c>
      <c r="E9" s="33" t="s">
        <v>147</v>
      </c>
      <c r="F9" s="33">
        <v>22</v>
      </c>
      <c r="G9" s="33">
        <v>12</v>
      </c>
      <c r="H9" s="33">
        <v>1.7630000114440918</v>
      </c>
      <c r="I9" s="24">
        <v>1.78</v>
      </c>
      <c r="J9" s="24">
        <v>2.1</v>
      </c>
      <c r="K9" s="13"/>
      <c r="L9" s="22"/>
      <c r="M9" s="22"/>
      <c r="N9" s="31" t="str" cm="1">
        <f t="array" aca="1" ref="N9" ca="1">IF(INDIRECT("M" &amp; ROW())="x", INDIRECT("B" &amp; ROW()) &amp; IF(INDIRECT("E" &amp; ROW())="x", " in 2", " in 3"), "")</f>
        <v/>
      </c>
    </row>
    <row r="10" spans="1:14" ht="249.6" x14ac:dyDescent="0.3">
      <c r="A10" s="37"/>
      <c r="B10" s="42" t="s">
        <v>131</v>
      </c>
      <c r="C10" s="37" t="s">
        <v>94</v>
      </c>
      <c r="D10" s="38">
        <v>0.78090000000000004</v>
      </c>
      <c r="E10" s="37"/>
      <c r="F10" s="37">
        <v>72</v>
      </c>
      <c r="G10" s="37">
        <v>112</v>
      </c>
      <c r="H10" s="37">
        <v>2.1500000953674316</v>
      </c>
      <c r="I10" s="24"/>
      <c r="J10" s="24">
        <v>1.9</v>
      </c>
      <c r="K10" s="48" t="s">
        <v>149</v>
      </c>
      <c r="L10" s="22">
        <v>6.5</v>
      </c>
      <c r="M10" s="47" t="s">
        <v>147</v>
      </c>
      <c r="N10" s="31" t="str" cm="1">
        <f t="array" aca="1" ref="N10" ca="1">IF(INDIRECT("M" &amp; ROW())="x", INDIRECT("B" &amp; ROW()) &amp; IF(INDIRECT("E" &amp; ROW())="x", " in 2", " in 3"), "")</f>
        <v>Viktorija Golubic in 3</v>
      </c>
    </row>
    <row r="11" spans="1:14" x14ac:dyDescent="0.3">
      <c r="A11" s="33">
        <v>3</v>
      </c>
      <c r="B11" s="45" t="s">
        <v>140</v>
      </c>
      <c r="C11" s="33" t="s">
        <v>83</v>
      </c>
      <c r="D11" s="35">
        <v>0.78190000000000004</v>
      </c>
      <c r="E11" s="33"/>
      <c r="F11" s="33">
        <v>29</v>
      </c>
      <c r="G11" s="33">
        <v>18</v>
      </c>
      <c r="H11" s="33">
        <v>1.3300000429153442</v>
      </c>
      <c r="I11" s="24">
        <v>1.34</v>
      </c>
      <c r="J11" s="24">
        <v>1.5</v>
      </c>
      <c r="K11" s="13"/>
      <c r="L11" s="22"/>
      <c r="M11" s="47" t="s">
        <v>147</v>
      </c>
      <c r="N11" s="31" t="str" cm="1">
        <f t="array" aca="1" ref="N11" ca="1">IF(INDIRECT("M" &amp; ROW())="x", INDIRECT("B" &amp; ROW()) &amp; IF(INDIRECT("E" &amp; ROW())="x", " in 2", " in 3"), "")</f>
        <v>Anna Kalinskaya in 3</v>
      </c>
    </row>
    <row r="12" spans="1:14" ht="234" x14ac:dyDescent="0.3">
      <c r="A12" s="37"/>
      <c r="B12" s="42" t="s">
        <v>141</v>
      </c>
      <c r="C12" s="37" t="s">
        <v>63</v>
      </c>
      <c r="D12" s="38">
        <v>0.21809999999999999</v>
      </c>
      <c r="E12" s="37" t="s">
        <v>147</v>
      </c>
      <c r="F12" s="37">
        <v>55</v>
      </c>
      <c r="G12" s="37">
        <v>23</v>
      </c>
      <c r="H12" s="37">
        <v>3.5499999523162842</v>
      </c>
      <c r="I12" s="24"/>
      <c r="J12" s="24"/>
      <c r="K12" s="48" t="s">
        <v>150</v>
      </c>
      <c r="L12" s="22">
        <v>6.5</v>
      </c>
      <c r="M12" s="22"/>
      <c r="N12" s="31" t="str" cm="1">
        <f t="array" aca="1" ref="N12" ca="1">IF(INDIRECT("M" &amp; ROW())="x", INDIRECT("B" &amp; ROW()) &amp; IF(INDIRECT("E" &amp; ROW())="x", " in 2", " in 3"), "")</f>
        <v/>
      </c>
    </row>
    <row r="13" spans="1:14" x14ac:dyDescent="0.3">
      <c r="A13" s="33">
        <v>4</v>
      </c>
      <c r="B13" s="45" t="s">
        <v>110</v>
      </c>
      <c r="C13" s="33" t="s">
        <v>111</v>
      </c>
      <c r="D13" s="35">
        <v>0.61209999999999998</v>
      </c>
      <c r="E13" s="33" t="s">
        <v>147</v>
      </c>
      <c r="F13" s="33">
        <v>32</v>
      </c>
      <c r="G13" s="33">
        <v>38</v>
      </c>
      <c r="H13" s="33">
        <v>1.4079999923706055</v>
      </c>
      <c r="I13" s="24">
        <v>1.46</v>
      </c>
      <c r="J13" s="24">
        <v>1.5</v>
      </c>
      <c r="K13" s="13"/>
      <c r="L13" s="22"/>
      <c r="M13" s="47" t="s">
        <v>147</v>
      </c>
      <c r="N13" s="31" t="str" cm="1">
        <f t="array" aca="1" ref="N13" ca="1">IF(INDIRECT("M" &amp; ROW())="x", INDIRECT("B" &amp; ROW()) &amp; IF(INDIRECT("E" &amp; ROW())="x", " in 2", " in 3"), "")</f>
        <v>Linda Noskova in 2</v>
      </c>
    </row>
    <row r="14" spans="1:14" ht="234" x14ac:dyDescent="0.3">
      <c r="A14" s="37"/>
      <c r="B14" s="42" t="s">
        <v>112</v>
      </c>
      <c r="C14" s="37" t="s">
        <v>79</v>
      </c>
      <c r="D14" s="38">
        <v>0.38790000000000002</v>
      </c>
      <c r="E14" s="37"/>
      <c r="F14" s="37">
        <v>59</v>
      </c>
      <c r="G14" s="37">
        <v>82</v>
      </c>
      <c r="H14" s="37">
        <v>3.0899999141693115</v>
      </c>
      <c r="I14" s="24"/>
      <c r="J14" s="24"/>
      <c r="K14" s="48" t="s">
        <v>151</v>
      </c>
      <c r="L14" s="22">
        <v>7.5</v>
      </c>
      <c r="M14" s="22"/>
      <c r="N14" s="31" t="str" cm="1">
        <f t="array" aca="1" ref="N14" ca="1">IF(INDIRECT("M" &amp; ROW())="x", INDIRECT("B" &amp; ROW()) &amp; IF(INDIRECT("E" &amp; ROW())="x", " in 2", " in 3"), "")</f>
        <v/>
      </c>
    </row>
    <row r="15" spans="1:14" x14ac:dyDescent="0.3">
      <c r="A15" s="33">
        <v>5</v>
      </c>
      <c r="B15" s="45" t="s">
        <v>132</v>
      </c>
      <c r="C15" s="33" t="s">
        <v>98</v>
      </c>
      <c r="D15" s="35">
        <v>0.68159999999999998</v>
      </c>
      <c r="E15" s="33"/>
      <c r="F15" s="33">
        <v>64</v>
      </c>
      <c r="G15" s="33">
        <v>29</v>
      </c>
      <c r="H15" s="33">
        <v>1.3320000171661377</v>
      </c>
      <c r="I15" s="24">
        <v>1.37</v>
      </c>
      <c r="J15" s="24">
        <v>1.55</v>
      </c>
      <c r="K15" s="13"/>
      <c r="L15" s="22"/>
      <c r="M15" s="47" t="s">
        <v>147</v>
      </c>
      <c r="N15" s="31" t="str" cm="1">
        <f t="array" aca="1" ref="N15" ca="1">IF(INDIRECT("M" &amp; ROW())="x", INDIRECT("B" &amp; ROW()) &amp; IF(INDIRECT("E" &amp; ROW())="x", " in 2", " in 3"), "")</f>
        <v>Maria Sakkari in 3</v>
      </c>
    </row>
    <row r="16" spans="1:14" ht="187.2" x14ac:dyDescent="0.3">
      <c r="A16" s="37"/>
      <c r="B16" s="42" t="s">
        <v>133</v>
      </c>
      <c r="C16" s="37" t="s">
        <v>134</v>
      </c>
      <c r="D16" s="38">
        <v>0.31840000000000002</v>
      </c>
      <c r="E16" s="37" t="s">
        <v>147</v>
      </c>
      <c r="F16" s="37">
        <v>97</v>
      </c>
      <c r="G16" s="37">
        <v>151</v>
      </c>
      <c r="H16" s="37">
        <v>3.5299999713897705</v>
      </c>
      <c r="I16" s="24"/>
      <c r="J16" s="24"/>
      <c r="K16" s="48" t="s">
        <v>152</v>
      </c>
      <c r="L16" s="22">
        <v>7.5</v>
      </c>
      <c r="M16" s="22"/>
      <c r="N16" s="31" t="str" cm="1">
        <f t="array" aca="1" ref="N16" ca="1">IF(INDIRECT("M" &amp; ROW())="x", INDIRECT("B" &amp; ROW()) &amp; IF(INDIRECT("E" &amp; ROW())="x", " in 2", " in 3"), "")</f>
        <v/>
      </c>
    </row>
    <row r="17" spans="1:14" x14ac:dyDescent="0.3">
      <c r="A17" s="33">
        <v>6</v>
      </c>
      <c r="B17" s="40" t="s">
        <v>142</v>
      </c>
      <c r="C17" s="33" t="s">
        <v>143</v>
      </c>
      <c r="D17" s="35">
        <v>0.15770000000000001</v>
      </c>
      <c r="E17" s="33"/>
      <c r="F17" s="33">
        <v>66</v>
      </c>
      <c r="G17" s="33">
        <v>69</v>
      </c>
      <c r="H17" s="33">
        <v>26</v>
      </c>
      <c r="I17" s="24"/>
      <c r="J17" s="24"/>
      <c r="K17" s="13"/>
      <c r="L17" s="22"/>
      <c r="M17" s="22"/>
      <c r="N17" s="31" t="str" cm="1">
        <f t="array" aca="1" ref="N17" ca="1">IF(INDIRECT("M" &amp; ROW())="x", INDIRECT("B" &amp; ROW()) &amp; IF(INDIRECT("E" &amp; ROW())="x", " in 2", " in 3"), "")</f>
        <v/>
      </c>
    </row>
    <row r="18" spans="1:14" ht="218.4" x14ac:dyDescent="0.3">
      <c r="A18" s="37"/>
      <c r="B18" s="46" t="s">
        <v>144</v>
      </c>
      <c r="C18" s="37" t="s">
        <v>92</v>
      </c>
      <c r="D18" s="38">
        <v>0.84230000000000005</v>
      </c>
      <c r="E18" s="37" t="s">
        <v>147</v>
      </c>
      <c r="F18" s="37">
        <v>2</v>
      </c>
      <c r="G18" s="37">
        <v>2</v>
      </c>
      <c r="H18" s="37">
        <v>1.01</v>
      </c>
      <c r="I18" s="24">
        <v>1.01</v>
      </c>
      <c r="J18" s="24">
        <v>1.03</v>
      </c>
      <c r="K18" s="48" t="s">
        <v>153</v>
      </c>
      <c r="L18" s="22">
        <v>8</v>
      </c>
      <c r="M18" s="47" t="s">
        <v>147</v>
      </c>
      <c r="N18" s="31" t="str" cm="1">
        <f t="array" aca="1" ref="N18" ca="1">IF(INDIRECT("M" &amp; ROW())="x", INDIRECT("B" &amp; ROW()) &amp; IF(INDIRECT("E" &amp; ROW())="x", " in 2", " in 3"), "")</f>
        <v>Iga Swiatek in 2</v>
      </c>
    </row>
    <row r="19" spans="1:14" x14ac:dyDescent="0.3">
      <c r="A19" s="33">
        <v>7</v>
      </c>
      <c r="B19" s="40" t="s">
        <v>120</v>
      </c>
      <c r="C19" s="33" t="s">
        <v>92</v>
      </c>
      <c r="D19" s="35">
        <v>0.37240000000000001</v>
      </c>
      <c r="E19" s="33" t="s">
        <v>147</v>
      </c>
      <c r="F19" s="33">
        <v>33</v>
      </c>
      <c r="G19" s="33">
        <v>19</v>
      </c>
      <c r="H19" s="33">
        <v>2.5999999046325684</v>
      </c>
      <c r="I19" s="24"/>
      <c r="J19" s="24"/>
      <c r="K19" s="13"/>
      <c r="L19" s="22"/>
      <c r="M19" s="22"/>
      <c r="N19" s="31" t="str" cm="1">
        <f t="array" aca="1" ref="N19" ca="1">IF(INDIRECT("M" &amp; ROW())="x", INDIRECT("B" &amp; ROW()) &amp; IF(INDIRECT("E" &amp; ROW())="x", " in 2", " in 3"), "")</f>
        <v/>
      </c>
    </row>
    <row r="20" spans="1:14" ht="249.6" x14ac:dyDescent="0.3">
      <c r="A20" s="37"/>
      <c r="B20" s="46" t="s">
        <v>121</v>
      </c>
      <c r="C20" s="37" t="s">
        <v>68</v>
      </c>
      <c r="D20" s="38">
        <v>0.62760000000000005</v>
      </c>
      <c r="E20" s="37"/>
      <c r="F20" s="37">
        <v>54</v>
      </c>
      <c r="G20" s="37">
        <v>45</v>
      </c>
      <c r="H20" s="37">
        <v>1.5410000085830688</v>
      </c>
      <c r="I20" s="24">
        <v>1.52</v>
      </c>
      <c r="J20" s="24">
        <v>1.65</v>
      </c>
      <c r="K20" s="48" t="s">
        <v>154</v>
      </c>
      <c r="L20" s="22">
        <v>7</v>
      </c>
      <c r="M20" s="47" t="s">
        <v>147</v>
      </c>
      <c r="N20" s="31" t="str" cm="1">
        <f t="array" aca="1" ref="N20" ca="1">IF(INDIRECT("M" &amp; ROW())="x", INDIRECT("B" &amp; ROW()) &amp; IF(INDIRECT("E" &amp; ROW())="x", " in 2", " in 3"), "")</f>
        <v>Peyton Stearns in 3</v>
      </c>
    </row>
    <row r="21" spans="1:14" x14ac:dyDescent="0.3">
      <c r="A21" s="33">
        <v>8</v>
      </c>
      <c r="B21" s="40" t="s">
        <v>106</v>
      </c>
      <c r="C21" s="33" t="s">
        <v>107</v>
      </c>
      <c r="D21" s="35">
        <v>0.2964</v>
      </c>
      <c r="E21" s="33"/>
      <c r="F21" s="33">
        <v>81</v>
      </c>
      <c r="G21" s="33">
        <v>76</v>
      </c>
      <c r="H21" s="33">
        <v>5</v>
      </c>
      <c r="I21" s="24"/>
      <c r="J21" s="24"/>
      <c r="K21" s="13"/>
      <c r="L21" s="22"/>
      <c r="M21" s="22"/>
      <c r="N21" s="31" t="str" cm="1">
        <f t="array" aca="1" ref="N21" ca="1">IF(INDIRECT("M" &amp; ROW())="x", INDIRECT("B" &amp; ROW()) &amp; IF(INDIRECT("E" &amp; ROW())="x", " in 2", " in 3"), "")</f>
        <v/>
      </c>
    </row>
    <row r="22" spans="1:14" ht="249.6" x14ac:dyDescent="0.3">
      <c r="A22" s="37"/>
      <c r="B22" s="46" t="s">
        <v>108</v>
      </c>
      <c r="C22" s="37" t="s">
        <v>109</v>
      </c>
      <c r="D22" s="38">
        <v>0.7036</v>
      </c>
      <c r="E22" s="37" t="s">
        <v>147</v>
      </c>
      <c r="F22" s="37">
        <v>28</v>
      </c>
      <c r="G22" s="37">
        <v>17</v>
      </c>
      <c r="H22" s="37">
        <v>1.2000000476837158</v>
      </c>
      <c r="I22" s="24">
        <v>1.22</v>
      </c>
      <c r="J22" s="24">
        <v>1.3</v>
      </c>
      <c r="K22" s="48" t="s">
        <v>155</v>
      </c>
      <c r="L22" s="22">
        <v>7.5</v>
      </c>
      <c r="M22" s="47" t="s">
        <v>147</v>
      </c>
      <c r="N22" s="31" t="str" cm="1">
        <f t="array" aca="1" ref="N22" ca="1">IF(INDIRECT("M" &amp; ROW())="x", INDIRECT("B" &amp; ROW()) &amp; IF(INDIRECT("E" &amp; ROW())="x", " in 2", " in 3"), "")</f>
        <v>Marta Kostyuk in 2</v>
      </c>
    </row>
    <row r="23" spans="1:14" x14ac:dyDescent="0.3">
      <c r="A23" s="33">
        <v>9</v>
      </c>
      <c r="B23" s="40" t="s">
        <v>118</v>
      </c>
      <c r="C23" s="33" t="s">
        <v>68</v>
      </c>
      <c r="D23" s="35">
        <v>5.1400000000000001E-2</v>
      </c>
      <c r="E23" s="33"/>
      <c r="F23" s="33">
        <v>47</v>
      </c>
      <c r="G23" s="33">
        <v>63</v>
      </c>
      <c r="H23" s="33">
        <v>3.9800000190734863</v>
      </c>
      <c r="I23" s="24"/>
      <c r="J23" s="24"/>
      <c r="K23" s="13"/>
      <c r="L23" s="22"/>
      <c r="M23" s="22"/>
      <c r="N23" s="31" t="str" cm="1">
        <f t="array" aca="1" ref="N23" ca="1">IF(INDIRECT("M" &amp; ROW())="x", INDIRECT("B" &amp; ROW()) &amp; IF(INDIRECT("E" &amp; ROW())="x", " in 2", " in 3"), "")</f>
        <v/>
      </c>
    </row>
    <row r="24" spans="1:14" ht="234" x14ac:dyDescent="0.3">
      <c r="A24" s="37"/>
      <c r="B24" s="46" t="s">
        <v>119</v>
      </c>
      <c r="C24" s="37" t="s">
        <v>101</v>
      </c>
      <c r="D24" s="38">
        <v>0.9486</v>
      </c>
      <c r="E24" s="37" t="s">
        <v>147</v>
      </c>
      <c r="F24" s="37">
        <v>24</v>
      </c>
      <c r="G24" s="37">
        <v>36</v>
      </c>
      <c r="H24" s="37">
        <v>1.2779999971389771</v>
      </c>
      <c r="I24" s="24">
        <v>1.27</v>
      </c>
      <c r="J24" s="24">
        <v>1.4</v>
      </c>
      <c r="K24" s="48" t="s">
        <v>156</v>
      </c>
      <c r="L24" s="22">
        <v>7</v>
      </c>
      <c r="M24" s="47" t="s">
        <v>147</v>
      </c>
      <c r="N24" s="31" t="str" cm="1">
        <f t="array" aca="1" ref="N24" ca="1">IF(INDIRECT("M" &amp; ROW())="x", INDIRECT("B" &amp; ROW()) &amp; IF(INDIRECT("E" &amp; ROW())="x", " in 2", " in 3"), "")</f>
        <v>Naomi Osaka in 2</v>
      </c>
    </row>
    <row r="25" spans="1:14" x14ac:dyDescent="0.3">
      <c r="A25" s="33">
        <v>10</v>
      </c>
      <c r="B25" s="40" t="s">
        <v>113</v>
      </c>
      <c r="C25" s="33" t="s">
        <v>114</v>
      </c>
      <c r="D25" s="35">
        <v>0.3518</v>
      </c>
      <c r="E25" s="33" t="s">
        <v>147</v>
      </c>
      <c r="F25" s="33">
        <v>71</v>
      </c>
      <c r="G25" s="33">
        <v>47</v>
      </c>
      <c r="H25" s="33">
        <v>2.059999942779541</v>
      </c>
      <c r="I25" s="24"/>
      <c r="J25" s="24">
        <v>2</v>
      </c>
      <c r="K25" s="13"/>
      <c r="L25" s="22"/>
      <c r="M25" s="47"/>
      <c r="N25" s="31" t="str" cm="1">
        <f t="array" aca="1" ref="N25" ca="1">IF(INDIRECT("M" &amp; ROW())="x", INDIRECT("B" &amp; ROW()) &amp; IF(INDIRECT("E" &amp; ROW())="x", " in 2", " in 3"), "")</f>
        <v/>
      </c>
    </row>
    <row r="26" spans="1:14" ht="249.6" x14ac:dyDescent="0.3">
      <c r="A26" s="37"/>
      <c r="B26" s="42" t="s">
        <v>115</v>
      </c>
      <c r="C26" s="37" t="s">
        <v>111</v>
      </c>
      <c r="D26" s="38">
        <v>0.6482</v>
      </c>
      <c r="E26" s="37"/>
      <c r="F26" s="37">
        <v>13</v>
      </c>
      <c r="G26" s="37">
        <v>14</v>
      </c>
      <c r="H26" s="37">
        <v>1.8259999752044678</v>
      </c>
      <c r="I26" s="24">
        <v>1.81</v>
      </c>
      <c r="J26" s="24">
        <v>2</v>
      </c>
      <c r="K26" s="48" t="s">
        <v>157</v>
      </c>
      <c r="L26" s="22">
        <v>7</v>
      </c>
      <c r="M26" s="47" t="s">
        <v>147</v>
      </c>
      <c r="N26" s="31" t="str" cm="1">
        <f t="array" aca="1" ref="N26" ca="1">IF(INDIRECT("M" &amp; ROW())="x", INDIRECT("B" &amp; ROW()) &amp; IF(INDIRECT("E" &amp; ROW())="x", " in 2", " in 3"), "")</f>
        <v>Karolina Muchova in 3</v>
      </c>
    </row>
    <row r="27" spans="1:14" x14ac:dyDescent="0.3">
      <c r="A27" s="33">
        <v>11</v>
      </c>
      <c r="B27" s="40" t="s">
        <v>138</v>
      </c>
      <c r="C27" s="33" t="s">
        <v>83</v>
      </c>
      <c r="D27" s="35">
        <v>0.25790000000000002</v>
      </c>
      <c r="E27" s="33" t="s">
        <v>147</v>
      </c>
      <c r="F27" s="33">
        <v>90</v>
      </c>
      <c r="G27" s="33">
        <v>117</v>
      </c>
      <c r="H27" s="33">
        <v>2.5</v>
      </c>
      <c r="I27" s="24"/>
      <c r="J27" s="24"/>
      <c r="K27" s="13"/>
      <c r="L27" s="22"/>
      <c r="M27" s="22"/>
      <c r="N27" s="31" t="str" cm="1">
        <f t="array" aca="1" ref="N27" ca="1">IF(INDIRECT("M" &amp; ROW())="x", INDIRECT("B" &amp; ROW()) &amp; IF(INDIRECT("E" &amp; ROW())="x", " in 2", " in 3"), "")</f>
        <v/>
      </c>
    </row>
    <row r="28" spans="1:14" ht="218.4" x14ac:dyDescent="0.3">
      <c r="A28" s="37"/>
      <c r="B28" s="46" t="s">
        <v>139</v>
      </c>
      <c r="C28" s="37" t="s">
        <v>79</v>
      </c>
      <c r="D28" s="38">
        <v>0.74209999999999998</v>
      </c>
      <c r="E28" s="37"/>
      <c r="F28" s="37">
        <v>52</v>
      </c>
      <c r="G28" s="37">
        <v>72</v>
      </c>
      <c r="H28" s="37">
        <v>1.5779999494552612</v>
      </c>
      <c r="I28" s="24">
        <v>1.57</v>
      </c>
      <c r="J28" s="24">
        <v>1.8</v>
      </c>
      <c r="K28" s="48" t="s">
        <v>158</v>
      </c>
      <c r="L28" s="22">
        <v>6.5</v>
      </c>
      <c r="M28" s="47" t="s">
        <v>147</v>
      </c>
      <c r="N28" s="31" t="str" cm="1">
        <f t="array" aca="1" ref="N28" ca="1">IF(INDIRECT("M" &amp; ROW())="x", INDIRECT("B" &amp; ROW()) &amp; IF(INDIRECT("E" &amp; ROW())="x", " in 2", " in 3"), "")</f>
        <v>Laura Siegemund in 3</v>
      </c>
    </row>
    <row r="29" spans="1:14" x14ac:dyDescent="0.3">
      <c r="A29" s="33">
        <v>12</v>
      </c>
      <c r="B29" s="40" t="s">
        <v>127</v>
      </c>
      <c r="C29" s="33" t="s">
        <v>114</v>
      </c>
      <c r="D29" s="35">
        <v>0.51290000000000002</v>
      </c>
      <c r="E29" s="33" t="s">
        <v>147</v>
      </c>
      <c r="F29" s="33">
        <v>50</v>
      </c>
      <c r="G29" s="33">
        <v>118</v>
      </c>
      <c r="H29" s="33">
        <v>2.1700000762939453</v>
      </c>
      <c r="I29" s="24"/>
      <c r="J29" s="24"/>
      <c r="K29" s="13"/>
      <c r="L29" s="22"/>
      <c r="M29" s="22"/>
      <c r="N29" s="31" t="str" cm="1">
        <f t="array" aca="1" ref="N29" ca="1">IF(INDIRECT("M" &amp; ROW())="x", INDIRECT("B" &amp; ROW()) &amp; IF(INDIRECT("E" &amp; ROW())="x", " in 2", " in 3"), "")</f>
        <v/>
      </c>
    </row>
    <row r="30" spans="1:14" ht="202.8" x14ac:dyDescent="0.3">
      <c r="A30" s="37"/>
      <c r="B30" s="42" t="s">
        <v>128</v>
      </c>
      <c r="C30" s="37" t="s">
        <v>68</v>
      </c>
      <c r="D30" s="38">
        <v>0.48709999999999998</v>
      </c>
      <c r="E30" s="37"/>
      <c r="F30" s="37">
        <v>38</v>
      </c>
      <c r="G30" s="37">
        <v>32</v>
      </c>
      <c r="H30" s="37">
        <v>1.7460000514984131</v>
      </c>
      <c r="I30" s="24">
        <v>1.73</v>
      </c>
      <c r="J30" s="24">
        <v>1.75</v>
      </c>
      <c r="K30" s="48" t="s">
        <v>159</v>
      </c>
      <c r="L30" s="22">
        <v>6</v>
      </c>
      <c r="M30" s="47" t="s">
        <v>147</v>
      </c>
      <c r="N30" s="31" t="str" cm="1">
        <f t="array" aca="1" ref="N30" ca="1">IF(INDIRECT("M" &amp; ROW())="x", INDIRECT("B" &amp; ROW()) &amp; IF(INDIRECT("E" &amp; ROW())="x", " in 2", " in 3"), "")</f>
        <v>Ashlyn Krueger in 3</v>
      </c>
    </row>
    <row r="31" spans="1:14" x14ac:dyDescent="0.3">
      <c r="A31" s="33">
        <v>13</v>
      </c>
      <c r="B31" s="45" t="s">
        <v>116</v>
      </c>
      <c r="C31" s="33" t="s">
        <v>57</v>
      </c>
      <c r="D31" s="35">
        <v>0.46870000000000001</v>
      </c>
      <c r="E31" s="33" t="s">
        <v>147</v>
      </c>
      <c r="F31" s="33">
        <v>18</v>
      </c>
      <c r="G31" s="33">
        <v>10</v>
      </c>
      <c r="H31" s="33">
        <v>1.4520000219345093</v>
      </c>
      <c r="I31" s="24">
        <v>1.5</v>
      </c>
      <c r="J31" s="24">
        <v>1.85</v>
      </c>
      <c r="K31" s="13"/>
      <c r="L31" s="22"/>
      <c r="M31" s="22"/>
      <c r="N31" s="31" t="str" cm="1">
        <f t="array" aca="1" ref="N31" ca="1">IF(INDIRECT("M" &amp; ROW())="x", INDIRECT("B" &amp; ROW()) &amp; IF(INDIRECT("E" &amp; ROW())="x", " in 2", " in 3"), "")</f>
        <v/>
      </c>
    </row>
    <row r="32" spans="1:14" ht="202.8" x14ac:dyDescent="0.3">
      <c r="A32" s="37"/>
      <c r="B32" s="42" t="s">
        <v>117</v>
      </c>
      <c r="C32" s="37" t="s">
        <v>83</v>
      </c>
      <c r="D32" s="38">
        <v>0.53129999999999999</v>
      </c>
      <c r="E32" s="37"/>
      <c r="F32" s="37">
        <v>65</v>
      </c>
      <c r="G32" s="37">
        <v>51</v>
      </c>
      <c r="H32" s="37">
        <v>2.9000000953674316</v>
      </c>
      <c r="I32" s="24"/>
      <c r="J32" s="24"/>
      <c r="K32" s="48" t="s">
        <v>160</v>
      </c>
      <c r="L32" s="22">
        <v>6</v>
      </c>
      <c r="M32" s="47" t="s">
        <v>147</v>
      </c>
      <c r="N32" s="31" t="str" cm="1">
        <f t="array" aca="1" ref="N32" ca="1">IF(INDIRECT("M" &amp; ROW())="x", INDIRECT("B" &amp; ROW()) &amp; IF(INDIRECT("E" &amp; ROW())="x", " in 2", " in 3"), "")</f>
        <v>Kamilla Rakhimova in 3</v>
      </c>
    </row>
    <row r="33" spans="1:14" x14ac:dyDescent="0.3">
      <c r="A33" s="33">
        <v>14</v>
      </c>
      <c r="B33" s="40" t="s">
        <v>103</v>
      </c>
      <c r="C33" s="33" t="s">
        <v>104</v>
      </c>
      <c r="D33" s="35">
        <v>0.66479999999999995</v>
      </c>
      <c r="E33" s="33" t="s">
        <v>147</v>
      </c>
      <c r="F33" s="33">
        <v>82</v>
      </c>
      <c r="G33" s="33">
        <v>49</v>
      </c>
      <c r="H33" s="33">
        <v>2.2599999904632568</v>
      </c>
      <c r="I33" s="24"/>
      <c r="J33" s="24"/>
      <c r="K33" s="13"/>
      <c r="L33" s="22"/>
      <c r="M33" s="22"/>
      <c r="N33" s="31" t="str" cm="1">
        <f t="array" aca="1" ref="N33" ca="1">IF(INDIRECT("M" &amp; ROW())="x", INDIRECT("B" &amp; ROW()) &amp; IF(INDIRECT("E" &amp; ROW())="x", " in 2", " in 3"), "")</f>
        <v/>
      </c>
    </row>
    <row r="34" spans="1:14" ht="202.8" x14ac:dyDescent="0.3">
      <c r="A34" s="37"/>
      <c r="B34" s="42" t="s">
        <v>105</v>
      </c>
      <c r="C34" s="37" t="s">
        <v>59</v>
      </c>
      <c r="D34" s="38">
        <v>0.3352</v>
      </c>
      <c r="E34" s="37"/>
      <c r="F34" s="37">
        <v>107</v>
      </c>
      <c r="G34" s="37">
        <v>74</v>
      </c>
      <c r="H34" s="37">
        <v>1.690000057220459</v>
      </c>
      <c r="I34" s="24">
        <v>1.93</v>
      </c>
      <c r="J34" s="24">
        <v>1.9</v>
      </c>
      <c r="K34" s="48" t="s">
        <v>161</v>
      </c>
      <c r="L34" s="22">
        <v>6.5</v>
      </c>
      <c r="M34" s="47" t="s">
        <v>147</v>
      </c>
      <c r="N34" s="31" t="str" cm="1">
        <f t="array" aca="1" ref="N34" ca="1">IF(INDIRECT("M" &amp; ROW())="x", INDIRECT("B" &amp; ROW()) &amp; IF(INDIRECT("E" &amp; ROW())="x", " in 2", " in 3"), "")</f>
        <v>Diane Parry in 3</v>
      </c>
    </row>
    <row r="35" spans="1:14" x14ac:dyDescent="0.3">
      <c r="A35" s="33">
        <v>15</v>
      </c>
      <c r="B35" s="40" t="s">
        <v>122</v>
      </c>
      <c r="C35" s="33" t="s">
        <v>123</v>
      </c>
      <c r="D35" s="35">
        <v>0.2303</v>
      </c>
      <c r="E35" s="33"/>
      <c r="F35" s="33">
        <v>49</v>
      </c>
      <c r="G35" s="33">
        <v>37</v>
      </c>
      <c r="H35" s="33">
        <v>6.380000114440918</v>
      </c>
      <c r="I35" s="24"/>
      <c r="J35" s="24"/>
      <c r="K35" s="13"/>
      <c r="L35" s="22"/>
      <c r="M35" s="22"/>
      <c r="N35" s="31" t="str" cm="1">
        <f t="array" aca="1" ref="N35" ca="1">IF(INDIRECT("M" &amp; ROW())="x", INDIRECT("B" &amp; ROW()) &amp; IF(INDIRECT("E" &amp; ROW())="x", " in 2", " in 3"), "")</f>
        <v/>
      </c>
    </row>
    <row r="36" spans="1:14" ht="249.6" x14ac:dyDescent="0.3">
      <c r="A36" s="37"/>
      <c r="B36" s="46" t="s">
        <v>124</v>
      </c>
      <c r="C36" s="37" t="s">
        <v>68</v>
      </c>
      <c r="D36" s="38">
        <v>0.76970000000000005</v>
      </c>
      <c r="E36" s="37" t="s">
        <v>147</v>
      </c>
      <c r="F36" s="37">
        <v>3</v>
      </c>
      <c r="G36" s="37">
        <v>5</v>
      </c>
      <c r="H36" s="37">
        <v>1.1399999856948853</v>
      </c>
      <c r="I36" s="24">
        <v>1.1599999999999999</v>
      </c>
      <c r="J36" s="24">
        <v>1.2</v>
      </c>
      <c r="K36" s="48" t="s">
        <v>162</v>
      </c>
      <c r="L36" s="22">
        <v>7</v>
      </c>
      <c r="M36" s="47" t="s">
        <v>147</v>
      </c>
      <c r="N36" s="31" t="str" cm="1">
        <f t="array" aca="1" ref="N36" ca="1">IF(INDIRECT("M" &amp; ROW())="x", INDIRECT("B" &amp; ROW()) &amp; IF(INDIRECT("E" &amp; ROW())="x", " in 2", " in 3"), "")</f>
        <v>Cori Gauff in 2</v>
      </c>
    </row>
    <row r="37" spans="1:14" x14ac:dyDescent="0.3">
      <c r="A37" s="33">
        <v>16</v>
      </c>
      <c r="B37" s="45" t="s">
        <v>125</v>
      </c>
      <c r="C37" s="33" t="s">
        <v>68</v>
      </c>
      <c r="D37" s="35">
        <v>0.65129999999999999</v>
      </c>
      <c r="E37" s="33" t="s">
        <v>147</v>
      </c>
      <c r="F37" s="33">
        <v>9</v>
      </c>
      <c r="G37" s="33">
        <v>25</v>
      </c>
      <c r="H37" s="33">
        <v>1.3079999685287476</v>
      </c>
      <c r="I37" s="24">
        <v>1.35</v>
      </c>
      <c r="J37" s="24">
        <v>1.4</v>
      </c>
      <c r="K37" s="13"/>
      <c r="L37" s="22"/>
      <c r="M37" s="47" t="s">
        <v>147</v>
      </c>
      <c r="N37" s="31" t="str" cm="1">
        <f t="array" aca="1" ref="N37" ca="1">IF(INDIRECT("M" &amp; ROW())="x", INDIRECT("B" &amp; ROW()) &amp; IF(INDIRECT("E" &amp; ROW())="x", " in 2", " in 3"), "")</f>
        <v>Amanda Anisimova in 2</v>
      </c>
    </row>
    <row r="38" spans="1:14" ht="202.8" x14ac:dyDescent="0.3">
      <c r="A38" s="37"/>
      <c r="B38" s="42" t="s">
        <v>126</v>
      </c>
      <c r="C38" s="37" t="s">
        <v>57</v>
      </c>
      <c r="D38" s="38">
        <v>0.34870000000000001</v>
      </c>
      <c r="E38" s="37"/>
      <c r="F38" s="37">
        <v>43</v>
      </c>
      <c r="G38" s="37">
        <v>71</v>
      </c>
      <c r="H38" s="37">
        <v>3.7200000286102295</v>
      </c>
      <c r="I38" s="24"/>
      <c r="J38" s="24"/>
      <c r="K38" s="48" t="s">
        <v>163</v>
      </c>
      <c r="L38" s="22">
        <v>7.5</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9:H32">
    <sortCondition ref="A9:A3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2025-08-28T11:13:37Z</dcterms:modified>
</cp:coreProperties>
</file>