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301E8612-9088-40D5-9261-B6686B5025DE}" xr6:coauthVersionLast="47" xr6:coauthVersionMax="47" xr10:uidLastSave="{00000000-0000-0000-0000-000000000000}"/>
  <bookViews>
    <workbookView xWindow="-24" yWindow="228" windowWidth="23100" windowHeight="1206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129" i="6" l="1" a="1"/>
  <c r="N100" i="6" a="1"/>
  <c r="N102" i="1" a="1"/>
  <c r="N193" i="6" a="1"/>
  <c r="N93" i="6" a="1"/>
  <c r="N141" i="1" a="1"/>
  <c r="N73" i="1" a="1"/>
  <c r="N168" i="1" a="1"/>
  <c r="N85" i="1" a="1"/>
  <c r="N83" i="1" a="1"/>
  <c r="N96" i="6" a="1"/>
  <c r="N188" i="6" a="1"/>
  <c r="N48" i="1" a="1"/>
  <c r="N184" i="6" a="1"/>
  <c r="N167" i="1" a="1"/>
  <c r="N201" i="6" a="1"/>
  <c r="N149" i="1" a="1"/>
  <c r="N134" i="6" a="1"/>
  <c r="N39" i="1" a="1"/>
  <c r="N12" i="6" a="1"/>
  <c r="N74" i="6" a="1"/>
  <c r="N144" i="1" a="1"/>
  <c r="N140" i="1" a="1"/>
  <c r="N90" i="6" a="1"/>
  <c r="N101" i="6" a="1"/>
  <c r="N123" i="6" a="1"/>
  <c r="N99" i="6" a="1"/>
  <c r="N95" i="6" a="1"/>
  <c r="N117" i="6" a="1"/>
  <c r="N24" i="6" a="1"/>
  <c r="N21" i="6" a="1"/>
  <c r="N120" i="1" a="1"/>
  <c r="N176" i="6" a="1"/>
  <c r="N97" i="1" a="1"/>
  <c r="N62" i="6" a="1"/>
  <c r="N154" i="1" a="1"/>
  <c r="N71" i="1" a="1"/>
  <c r="N61" i="6" a="1"/>
  <c r="N79" i="1" a="1"/>
  <c r="N81" i="6" a="1"/>
  <c r="N109" i="6" a="1"/>
  <c r="N90" i="1" a="1"/>
  <c r="N166" i="1" a="1"/>
  <c r="N172" i="6" a="1"/>
  <c r="N143" i="6" a="1"/>
  <c r="N116" i="6" a="1"/>
  <c r="N105" i="6" a="1"/>
  <c r="N122" i="1" a="1"/>
  <c r="N86" i="1" a="1"/>
  <c r="N103" i="1" a="1"/>
  <c r="N69" i="1" a="1"/>
  <c r="N112" i="6" a="1"/>
  <c r="N174" i="1" a="1"/>
  <c r="N75" i="1" a="1"/>
  <c r="N78" i="1" a="1"/>
  <c r="N130" i="6" a="1"/>
  <c r="N144" i="6" a="1"/>
  <c r="N159" i="6" a="1"/>
  <c r="N100" i="1" a="1"/>
  <c r="N34" i="6" a="1"/>
  <c r="N41" i="1" a="1"/>
  <c r="N50" i="6" a="1"/>
  <c r="N175" i="6" a="1"/>
  <c r="N126" i="6" a="1"/>
  <c r="N155" i="1" a="1"/>
  <c r="N131" i="1" a="1"/>
  <c r="N106" i="6" a="1"/>
  <c r="N186" i="6" a="1"/>
  <c r="N72" i="6" a="1"/>
  <c r="N113" i="6" a="1"/>
  <c r="N101" i="1" a="1"/>
  <c r="N89" i="1" a="1"/>
  <c r="N70" i="6" a="1"/>
  <c r="N121" i="6" a="1"/>
  <c r="N170" i="1" a="1"/>
  <c r="N159" i="1" a="1"/>
  <c r="N211" i="6" a="1"/>
  <c r="N133" i="6" a="1"/>
  <c r="N99" i="1" a="1"/>
  <c r="N177" i="1" a="1"/>
  <c r="N10" i="6" a="1"/>
  <c r="N110" i="6" a="1"/>
  <c r="N182" i="6" a="1"/>
  <c r="N145" i="1" a="1"/>
  <c r="N145" i="6" a="1"/>
  <c r="N183" i="6" a="1"/>
  <c r="N80" i="6" a="1"/>
  <c r="N65" i="6" a="1"/>
  <c r="N146" i="1" a="1"/>
  <c r="N192" i="6" a="1"/>
  <c r="N139" i="6" a="1"/>
  <c r="N53" i="6" a="1"/>
  <c r="N107" i="6" a="1"/>
  <c r="N137" i="6" a="1"/>
  <c r="N55" i="6" a="1"/>
  <c r="N17" i="6" a="1"/>
  <c r="N59" i="6" a="1"/>
  <c r="N138" i="1" a="1"/>
  <c r="N47" i="1" a="1"/>
  <c r="N200" i="6" a="1"/>
  <c r="N72" i="1" a="1"/>
  <c r="N91" i="6" a="1"/>
  <c r="N123" i="1" a="1"/>
  <c r="N81" i="1" a="1"/>
  <c r="N135" i="6" a="1"/>
  <c r="N131" i="6" a="1"/>
  <c r="N8" i="6" a="1"/>
  <c r="N198" i="6" a="1"/>
  <c r="N52" i="6" a="1"/>
  <c r="N180" i="6" a="1"/>
  <c r="N91" i="1" a="1"/>
  <c r="N84" i="6" a="1"/>
  <c r="N177" i="6" a="1"/>
  <c r="N75" i="6" a="1"/>
  <c r="N134" i="1" a="1"/>
  <c r="N93" i="1" a="1"/>
  <c r="N15" i="6" a="1"/>
  <c r="N158" i="6" a="1"/>
  <c r="N76" i="6" a="1"/>
  <c r="N130" i="1" a="1"/>
  <c r="N189" i="6" a="1"/>
  <c r="N96" i="1" a="1"/>
  <c r="N51" i="6" a="1"/>
  <c r="N40" i="1" a="1"/>
  <c r="N185" i="6" a="1"/>
  <c r="N146" i="6" a="1"/>
  <c r="N94" i="6" a="1"/>
  <c r="N26" i="6" a="1"/>
  <c r="N117" i="1" a="1"/>
  <c r="N157" i="6" a="1"/>
  <c r="N212" i="6" a="1"/>
  <c r="N58" i="6" a="1"/>
  <c r="N135" i="1" a="1"/>
  <c r="N202" i="6" a="1"/>
  <c r="N37" i="6" a="1"/>
  <c r="N208" i="6" a="1"/>
  <c r="N128" i="6" a="1"/>
  <c r="N92" i="6" a="1"/>
  <c r="N124" i="6" a="1"/>
  <c r="N63" i="1" a="1"/>
  <c r="N161" i="6" a="1"/>
  <c r="N43" i="1" a="1"/>
  <c r="N111" i="1" a="1"/>
  <c r="N140" i="6" a="1"/>
  <c r="N18" i="6" a="1"/>
  <c r="N214" i="6" a="1"/>
  <c r="N76" i="1" a="1"/>
  <c r="N171" i="6" a="1"/>
  <c r="N84" i="1" a="1"/>
  <c r="N169" i="1" a="1"/>
  <c r="N66" i="1" a="1"/>
  <c r="N172" i="1" a="1"/>
  <c r="N87" i="1" a="1"/>
  <c r="N7" i="6" a="1"/>
  <c r="N171" i="1" a="1"/>
  <c r="N132" i="1" a="1"/>
  <c r="N103" i="6" a="1"/>
  <c r="N40" i="6" a="1"/>
  <c r="N127" i="6" a="1"/>
  <c r="N107" i="1" a="1"/>
  <c r="N142" i="6" a="1"/>
  <c r="N148" i="1" a="1"/>
  <c r="N50" i="1" a="1"/>
  <c r="N207" i="6" a="1"/>
  <c r="N127" i="1" a="1"/>
  <c r="N114" i="1" a="1"/>
  <c r="N178" i="1" a="1"/>
  <c r="N108" i="6" a="1"/>
  <c r="N45" i="1" a="1"/>
  <c r="N55" i="1" a="1"/>
  <c r="N116" i="1" a="1"/>
  <c r="N78" i="6" a="1"/>
  <c r="N77" i="1" a="1"/>
  <c r="N74" i="1" a="1"/>
  <c r="N110" i="1" a="1"/>
  <c r="N173" i="1" a="1"/>
  <c r="N209" i="6" a="1"/>
  <c r="N46" i="1" a="1"/>
  <c r="N122" i="6" a="1"/>
  <c r="N133" i="1" a="1"/>
  <c r="N53" i="1" a="1"/>
  <c r="N56" i="6" a="1"/>
  <c r="N112" i="1" a="1"/>
  <c r="N128" i="1" a="1"/>
  <c r="N95" i="1" a="1"/>
  <c r="N63" i="6" a="1"/>
  <c r="N86" i="6" a="1"/>
  <c r="N27" i="6" a="1"/>
  <c r="N132" i="6" a="1"/>
  <c r="N73" i="6" a="1"/>
  <c r="N41" i="6" a="1"/>
  <c r="N36" i="6" a="1"/>
  <c r="N119" i="6" a="1"/>
  <c r="N199" i="6" a="1"/>
  <c r="N142" i="1" a="1"/>
  <c r="N129" i="1" a="1"/>
  <c r="N68" i="1" a="1"/>
  <c r="N51" i="1" a="1"/>
  <c r="N118" i="6" a="1"/>
  <c r="N111" i="6" a="1"/>
  <c r="N44" i="6" a="1"/>
  <c r="N97" i="6" a="1"/>
  <c r="N119" i="1" a="1"/>
  <c r="N104" i="1" a="1"/>
  <c r="N150" i="1" a="1"/>
  <c r="N181" i="6" a="1"/>
  <c r="N65" i="1" a="1"/>
  <c r="N29" i="6" a="1"/>
  <c r="N104" i="6" a="1"/>
  <c r="N42" i="6" a="1"/>
  <c r="N179" i="1" a="1"/>
  <c r="N194" i="6" a="1"/>
  <c r="N120" i="6" a="1"/>
  <c r="N213" i="6" a="1"/>
  <c r="N32" i="6" a="1"/>
  <c r="N108" i="1" a="1"/>
  <c r="N124" i="1" a="1"/>
  <c r="N66" i="6" a="1"/>
  <c r="N45" i="6" a="1"/>
  <c r="N52" i="1" a="1"/>
  <c r="N153" i="1" a="1"/>
  <c r="N125" i="1" a="1"/>
  <c r="N48" i="6" a="1"/>
  <c r="N31" i="6" a="1"/>
  <c r="N137" i="1" a="1"/>
  <c r="N19" i="6" a="1"/>
  <c r="N22" i="6" a="1"/>
  <c r="N68" i="6" a="1"/>
  <c r="N118" i="1" a="1"/>
  <c r="N39" i="6" a="1"/>
  <c r="N195" i="6" a="1"/>
  <c r="N174" i="6" a="1"/>
  <c r="N71" i="6" a="1"/>
  <c r="N150" i="6" a="1"/>
  <c r="N98" i="1" a="1"/>
  <c r="N156" i="1" a="1"/>
  <c r="N28" i="6" a="1"/>
  <c r="N88" i="6" a="1"/>
  <c r="N79" i="6" a="1"/>
  <c r="N20" i="6" a="1"/>
  <c r="N206" i="6" a="1"/>
  <c r="N156" i="6" a="1"/>
  <c r="N94" i="1" a="1"/>
  <c r="N151" i="6" a="1"/>
  <c r="N166" i="6" a="1"/>
  <c r="N162" i="6" a="1"/>
  <c r="N54" i="6" a="1"/>
  <c r="N143" i="1" a="1"/>
  <c r="N102" i="6" a="1"/>
  <c r="N152" i="1" a="1"/>
  <c r="N165" i="6" a="1"/>
  <c r="N44" i="1" a="1"/>
  <c r="N57" i="1" a="1"/>
  <c r="N173" i="6" a="1"/>
  <c r="N161" i="1" a="1"/>
  <c r="N23" i="6" a="1"/>
  <c r="N61" i="1" a="1"/>
  <c r="N14" i="6" a="1"/>
  <c r="N157" i="1" a="1"/>
  <c r="N60" i="1" a="1"/>
  <c r="N160" i="6" a="1"/>
  <c r="N147" i="1" a="1"/>
  <c r="N56" i="1" a="1"/>
  <c r="N149" i="6" a="1"/>
  <c r="N43" i="6" a="1"/>
  <c r="N113" i="1" a="1"/>
  <c r="N155" i="6" a="1"/>
  <c r="N80" i="1" a="1"/>
  <c r="N49" i="1" a="1"/>
  <c r="N9" i="6" a="1"/>
  <c r="N203" i="6" a="1"/>
  <c r="N33" i="6" a="1"/>
  <c r="N151" i="1" a="1"/>
  <c r="N205" i="6" a="1"/>
  <c r="N49" i="6" a="1"/>
  <c r="N77" i="6" a="1"/>
  <c r="N106" i="1" a="1"/>
  <c r="N92" i="1" a="1"/>
  <c r="N57" i="6" a="1"/>
  <c r="N148" i="6" a="1"/>
  <c r="N115" i="1" a="1"/>
  <c r="N141" i="6" a="1"/>
  <c r="N69" i="6" a="1"/>
  <c r="N196" i="6" a="1"/>
  <c r="N70" i="1" a="1"/>
  <c r="N47" i="6" a="1"/>
  <c r="N162" i="1" a="1"/>
  <c r="N126" i="1" a="1"/>
  <c r="N168" i="6" a="1"/>
  <c r="N82" i="1" a="1"/>
  <c r="N163" i="6" a="1"/>
  <c r="N187" i="6" a="1"/>
  <c r="N136" i="6" a="1"/>
  <c r="N191" i="6" a="1"/>
  <c r="N59" i="1" a="1"/>
  <c r="N158" i="1" a="1"/>
  <c r="N46" i="6" a="1"/>
  <c r="N38" i="6" a="1"/>
  <c r="N176" i="1" a="1"/>
  <c r="N35" i="6" a="1"/>
  <c r="N154" i="6" a="1"/>
  <c r="N179" i="6" a="1"/>
  <c r="N190" i="6" a="1"/>
  <c r="N167" i="6" a="1"/>
  <c r="N88" i="1" a="1"/>
  <c r="N89" i="6" a="1"/>
  <c r="N13" i="6" a="1"/>
  <c r="N83" i="6" a="1"/>
  <c r="N152" i="6" a="1"/>
  <c r="N54" i="1" a="1"/>
  <c r="N42" i="1" a="1"/>
  <c r="N11" i="6" a="1"/>
  <c r="N105" i="1" a="1"/>
  <c r="N165" i="1" a="1"/>
  <c r="N109" i="1" a="1"/>
  <c r="N62" i="1" a="1"/>
  <c r="N170" i="6" a="1"/>
  <c r="N64" i="6" a="1"/>
  <c r="N16" i="6" a="1"/>
  <c r="N210" i="6" a="1"/>
  <c r="N64" i="1" a="1"/>
  <c r="N98" i="6" a="1"/>
  <c r="N139" i="1" a="1"/>
  <c r="N125" i="6" a="1"/>
  <c r="N160" i="1" a="1"/>
  <c r="N153" i="6" a="1"/>
  <c r="N82" i="6" a="1"/>
  <c r="N164" i="1" a="1"/>
  <c r="N115" i="6" a="1"/>
  <c r="N197" i="6" a="1"/>
  <c r="N60" i="6" a="1"/>
  <c r="N25" i="6" a="1"/>
  <c r="N67" i="1" a="1"/>
  <c r="N147" i="6" a="1"/>
  <c r="N67" i="6" a="1"/>
  <c r="N87" i="6" a="1"/>
  <c r="N121" i="1" a="1"/>
  <c r="N136" i="1" a="1"/>
  <c r="N138" i="6" a="1"/>
  <c r="N175" i="1" a="1"/>
  <c r="N164" i="6" a="1"/>
  <c r="N204" i="6" a="1"/>
  <c r="N169" i="6" a="1"/>
  <c r="N178" i="6" a="1"/>
  <c r="N85" i="6" a="1"/>
  <c r="N114" i="6" a="1"/>
  <c r="N163" i="1" a="1"/>
  <c r="N30" i="6" a="1"/>
  <c r="N58" i="1" a="1"/>
  <c r="N58" i="1" l="1"/>
  <c r="N30" i="6"/>
  <c r="N163" i="1"/>
  <c r="N114" i="6"/>
  <c r="N85" i="6"/>
  <c r="N178" i="6"/>
  <c r="N169" i="6"/>
  <c r="N204" i="6"/>
  <c r="N164" i="6"/>
  <c r="N175" i="1"/>
  <c r="N138" i="6"/>
  <c r="N136" i="1"/>
  <c r="N121" i="1"/>
  <c r="N87" i="6"/>
  <c r="N67" i="6"/>
  <c r="N147" i="6"/>
  <c r="N67" i="1"/>
  <c r="O8" i="1"/>
  <c r="N25" i="6"/>
  <c r="N60" i="6"/>
  <c r="N197" i="6"/>
  <c r="N115" i="6"/>
  <c r="N164" i="1"/>
  <c r="N82" i="6"/>
  <c r="N153" i="6"/>
  <c r="N160" i="1"/>
  <c r="N125" i="6"/>
  <c r="N139" i="1"/>
  <c r="N98" i="6"/>
  <c r="N64" i="1"/>
  <c r="N210" i="6"/>
  <c r="N16" i="6"/>
  <c r="N64" i="6"/>
  <c r="N170" i="6"/>
  <c r="N62" i="1"/>
  <c r="N109" i="1"/>
  <c r="N165" i="1"/>
  <c r="N105" i="1"/>
  <c r="N11" i="6"/>
  <c r="N42" i="1"/>
  <c r="N54" i="1"/>
  <c r="N152" i="6"/>
  <c r="N83" i="6"/>
  <c r="N13" i="6"/>
  <c r="N89" i="6"/>
  <c r="N88" i="1"/>
  <c r="N167" i="6"/>
  <c r="N190" i="6"/>
  <c r="N179" i="6"/>
  <c r="N154" i="6"/>
  <c r="N35" i="6"/>
  <c r="N176" i="1"/>
  <c r="N38" i="6"/>
  <c r="N46" i="6"/>
  <c r="N158" i="1"/>
  <c r="N59" i="1"/>
  <c r="N191" i="6"/>
  <c r="N136" i="6"/>
  <c r="N187" i="6"/>
  <c r="N163" i="6"/>
  <c r="N82" i="1"/>
  <c r="N168" i="6"/>
  <c r="N126" i="1"/>
  <c r="N162" i="1"/>
  <c r="N47" i="6"/>
  <c r="N70" i="1"/>
  <c r="N196" i="6"/>
  <c r="N69" i="6"/>
  <c r="N141" i="6"/>
  <c r="N115" i="1"/>
  <c r="N148" i="6"/>
  <c r="N57" i="6"/>
  <c r="N92" i="1"/>
  <c r="N106" i="1"/>
  <c r="N77" i="6"/>
  <c r="N49" i="6"/>
  <c r="N205" i="6"/>
  <c r="N151" i="1"/>
  <c r="N33" i="6"/>
  <c r="N203" i="6"/>
  <c r="N9" i="6"/>
  <c r="N49" i="1"/>
  <c r="N80" i="1"/>
  <c r="N155" i="6"/>
  <c r="N113" i="1"/>
  <c r="N43" i="6"/>
  <c r="N149" i="6"/>
  <c r="N56" i="1"/>
  <c r="N147" i="1"/>
  <c r="N160" i="6"/>
  <c r="N60" i="1"/>
  <c r="N157" i="1"/>
  <c r="N14" i="6"/>
  <c r="N61" i="1"/>
  <c r="N23" i="6"/>
  <c r="N161" i="1"/>
  <c r="N173" i="6"/>
  <c r="N57" i="1"/>
  <c r="N44" i="1"/>
  <c r="N165" i="6"/>
  <c r="N152" i="1"/>
  <c r="N102" i="6"/>
  <c r="N143" i="1"/>
  <c r="N54" i="6"/>
  <c r="N162" i="6"/>
  <c r="N166" i="6"/>
  <c r="N151" i="6"/>
  <c r="N94" i="1"/>
  <c r="N156" i="6"/>
  <c r="N206" i="6"/>
  <c r="N20" i="6"/>
  <c r="N79" i="6"/>
  <c r="N88" i="6"/>
  <c r="N28" i="6"/>
  <c r="N156" i="1"/>
  <c r="N98" i="1"/>
  <c r="N150" i="6"/>
  <c r="N71" i="6"/>
  <c r="N174" i="6"/>
  <c r="N195" i="6"/>
  <c r="N39" i="6"/>
  <c r="N118" i="1"/>
  <c r="N68" i="6"/>
  <c r="N22" i="6"/>
  <c r="N19" i="6"/>
  <c r="N137" i="1"/>
  <c r="N31" i="6"/>
  <c r="N48" i="6"/>
  <c r="N125" i="1"/>
  <c r="N153" i="1"/>
  <c r="N52" i="1"/>
  <c r="N45" i="6"/>
  <c r="N66" i="6"/>
  <c r="N124" i="1"/>
  <c r="N108" i="1"/>
  <c r="N32" i="6"/>
  <c r="N213" i="6"/>
  <c r="N120" i="6"/>
  <c r="N194" i="6"/>
  <c r="N179" i="1"/>
  <c r="N42" i="6"/>
  <c r="N104" i="6"/>
  <c r="N29" i="6"/>
  <c r="N65" i="1"/>
  <c r="N181" i="6"/>
  <c r="N150" i="1"/>
  <c r="N104" i="1"/>
  <c r="N119" i="1"/>
  <c r="N97" i="6"/>
  <c r="N44" i="6"/>
  <c r="N111" i="6"/>
  <c r="N118" i="6"/>
  <c r="N51" i="1"/>
  <c r="N68" i="1"/>
  <c r="N129" i="1"/>
  <c r="N142" i="1"/>
  <c r="N199" i="6"/>
  <c r="O7" i="1"/>
  <c r="N119" i="6"/>
  <c r="N36" i="6"/>
  <c r="N41" i="6"/>
  <c r="N73" i="6"/>
  <c r="N132" i="6"/>
  <c r="N27" i="6"/>
  <c r="N86" i="6"/>
  <c r="N63" i="6"/>
  <c r="N95" i="1"/>
  <c r="N128" i="1"/>
  <c r="N112" i="1"/>
  <c r="N56" i="6"/>
  <c r="N53" i="1"/>
  <c r="N133" i="1"/>
  <c r="N122" i="6"/>
  <c r="N46" i="1"/>
  <c r="N209" i="6"/>
  <c r="N173" i="1"/>
  <c r="N110" i="1"/>
  <c r="N74" i="1"/>
  <c r="N77" i="1"/>
  <c r="N78" i="6"/>
  <c r="N116" i="1"/>
  <c r="N55" i="1"/>
  <c r="N45" i="1"/>
  <c r="N108" i="6"/>
  <c r="N178" i="1"/>
  <c r="N114" i="1"/>
  <c r="N127" i="1"/>
  <c r="N207" i="6"/>
  <c r="N50" i="1"/>
  <c r="N148" i="1"/>
  <c r="N142" i="6"/>
  <c r="N107" i="1"/>
  <c r="N127" i="6"/>
  <c r="N40" i="6"/>
  <c r="N103" i="6"/>
  <c r="N132" i="1"/>
  <c r="N171" i="1"/>
  <c r="N7" i="6"/>
  <c r="N87" i="1"/>
  <c r="N172" i="1"/>
  <c r="N66" i="1"/>
  <c r="N169" i="1"/>
  <c r="N84" i="1"/>
  <c r="N171" i="6"/>
  <c r="N76" i="1"/>
  <c r="N214" i="6"/>
  <c r="N18" i="6"/>
  <c r="N140" i="6"/>
  <c r="N111" i="1"/>
  <c r="N43" i="1"/>
  <c r="N161" i="6"/>
  <c r="N63" i="1"/>
  <c r="N124" i="6"/>
  <c r="N92" i="6"/>
  <c r="N128" i="6"/>
  <c r="N208" i="6"/>
  <c r="N37" i="6"/>
  <c r="N202" i="6"/>
  <c r="N135" i="1"/>
  <c r="N58" i="6"/>
  <c r="N212" i="6"/>
  <c r="N157" i="6"/>
  <c r="N117" i="1"/>
  <c r="N26" i="6"/>
  <c r="N94" i="6"/>
  <c r="N146" i="6"/>
  <c r="N185" i="6"/>
  <c r="N40" i="1"/>
  <c r="N51" i="6"/>
  <c r="N96" i="1"/>
  <c r="N189" i="6"/>
  <c r="N130" i="1"/>
  <c r="N76" i="6"/>
  <c r="N158" i="6"/>
  <c r="N15" i="6"/>
  <c r="N93" i="1"/>
  <c r="N134" i="1"/>
  <c r="N75" i="6"/>
  <c r="N177" i="6"/>
  <c r="N84" i="6"/>
  <c r="N91" i="1"/>
  <c r="N180" i="6"/>
  <c r="N52" i="6"/>
  <c r="N198" i="6"/>
  <c r="N8" i="6"/>
  <c r="N131" i="6"/>
  <c r="N135" i="6"/>
  <c r="N81" i="1"/>
  <c r="N123" i="1"/>
  <c r="N91" i="6"/>
  <c r="N72" i="1"/>
  <c r="N200" i="6"/>
  <c r="N47" i="1"/>
  <c r="N138" i="1"/>
  <c r="N59" i="6"/>
  <c r="N17" i="6"/>
  <c r="N55" i="6"/>
  <c r="N137" i="6"/>
  <c r="N107" i="6"/>
  <c r="N53" i="6"/>
  <c r="N139" i="6"/>
  <c r="N192" i="6"/>
  <c r="N146" i="1"/>
  <c r="N65" i="6"/>
  <c r="N80" i="6"/>
  <c r="N183" i="6"/>
  <c r="N145" i="6"/>
  <c r="N145" i="1"/>
  <c r="N182" i="6"/>
  <c r="N110" i="6"/>
  <c r="N10" i="6"/>
  <c r="N177" i="1"/>
  <c r="N99" i="1"/>
  <c r="N133" i="6"/>
  <c r="N211" i="6"/>
  <c r="N159" i="1"/>
  <c r="N170" i="1"/>
  <c r="N121" i="6"/>
  <c r="N70" i="6"/>
  <c r="N89" i="1"/>
  <c r="N101" i="1"/>
  <c r="N113" i="6"/>
  <c r="N72" i="6"/>
  <c r="N186" i="6"/>
  <c r="N106" i="6"/>
  <c r="N131" i="1"/>
  <c r="N155" i="1"/>
  <c r="N126" i="6"/>
  <c r="N175" i="6"/>
  <c r="N50" i="6"/>
  <c r="N41" i="1"/>
  <c r="N34" i="6"/>
  <c r="N100" i="1"/>
  <c r="N159" i="6"/>
  <c r="N144" i="6"/>
  <c r="N130" i="6"/>
  <c r="N78" i="1"/>
  <c r="N75" i="1"/>
  <c r="N174" i="1"/>
  <c r="N112" i="6"/>
  <c r="N69" i="1"/>
  <c r="N103" i="1"/>
  <c r="N86" i="1"/>
  <c r="N122" i="1"/>
  <c r="N105" i="6"/>
  <c r="N116" i="6"/>
  <c r="N143" i="6"/>
  <c r="N172" i="6"/>
  <c r="N166" i="1"/>
  <c r="N90" i="1"/>
  <c r="N109" i="6"/>
  <c r="N81" i="6"/>
  <c r="N79" i="1"/>
  <c r="N61" i="6"/>
  <c r="N71" i="1"/>
  <c r="N154" i="1"/>
  <c r="N62" i="6"/>
  <c r="N97" i="1"/>
  <c r="N176" i="6"/>
  <c r="N120" i="1"/>
  <c r="N21" i="6"/>
  <c r="N24" i="6"/>
  <c r="N117" i="6"/>
  <c r="N95" i="6"/>
  <c r="N99" i="6"/>
  <c r="N123" i="6"/>
  <c r="N101" i="6"/>
  <c r="N90" i="6"/>
  <c r="N140" i="1"/>
  <c r="N144" i="1"/>
  <c r="N74" i="6"/>
  <c r="N12" i="6"/>
  <c r="N39" i="1"/>
  <c r="N134" i="6"/>
  <c r="N149" i="1"/>
  <c r="N201" i="6"/>
  <c r="N167" i="1"/>
  <c r="N184" i="6"/>
  <c r="N48" i="1"/>
  <c r="N188" i="6"/>
  <c r="N96" i="6"/>
  <c r="N83" i="1"/>
  <c r="N85" i="1"/>
  <c r="N168" i="1"/>
  <c r="N73" i="1"/>
  <c r="N141" i="1"/>
  <c r="N93" i="6"/>
  <c r="N193" i="6"/>
  <c r="N102" i="1"/>
  <c r="N100" i="6"/>
  <c r="N129"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<sst xmlns="http://schemas.openxmlformats.org/spreadsheetml/2006/main" count="194" uniqueCount="128">
  <si>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</si>
  <si>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</si>
  <si>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</si>
  <si>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</si>
  <si>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</si>
  <si>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</si>
  <si>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</si>
  <si>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</si>
  <si>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</si>
  <si>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</si>
  <si>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</si>
  <si>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</si>
  <si>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</si>
  <si>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</si>
  <si>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</si>
  <si>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</si>
  <si>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</si>
  <si>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</si>
  <si>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</si>
  <si>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</si>
  <si>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</si>
  <si>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</si>
  <si>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</si>
  <si>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</si>
  <si>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</si>
  <si>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</si>
  <si>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</si>
  <si>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</si>
  <si>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</si>
  <si>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</si>
  <si>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</si>
  <si>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</si>
  <si>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</si>
  <si>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</si>
  <si>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</si>
  <si>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</si>
  <si>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</si>
  <si>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</si>
  <si>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</si>
  <si>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</si>
  <si>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</si>
  <si>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</si>
  <si>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</si>
  <si>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</si>
  <si>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</si>
  <si>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</si>
  <si>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</si>
  <si>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</si>
  <si>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</si>
  <si>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</si>
  <si>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</si>
  <si>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</si>
  <si>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</si>
  <si>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U.S. Open - New York, Grand slam, USA, Hard, 25/08/2025, $40.4M, Grand Slam                                                                                                                                                                                                                                                     </t>
  </si>
  <si>
    <t>Frances Tiafoe</t>
  </si>
  <si>
    <t>USA</t>
  </si>
  <si>
    <t>Jan-Lennard Struff</t>
  </si>
  <si>
    <t>GER</t>
  </si>
  <si>
    <t>Ugo Blanchet</t>
  </si>
  <si>
    <t>FRA</t>
  </si>
  <si>
    <t>Tomas Machac</t>
  </si>
  <si>
    <t>CZE</t>
  </si>
  <si>
    <t>Jerome Kym</t>
  </si>
  <si>
    <t>SUI</t>
  </si>
  <si>
    <t>Taylor Harry Fritz</t>
  </si>
  <si>
    <t>Ben Shelton</t>
  </si>
  <si>
    <t>Adrian Mannarino</t>
  </si>
  <si>
    <t>Jiri Lehecka</t>
  </si>
  <si>
    <t>Raphael Collignon</t>
  </si>
  <si>
    <t>BEL</t>
  </si>
  <si>
    <t>Benjamin Bonzi</t>
  </si>
  <si>
    <t>Arthur Rinderknech</t>
  </si>
  <si>
    <t>Luciano Darderi</t>
  </si>
  <si>
    <t>ITA</t>
  </si>
  <si>
    <t>Carlos Alcaraz</t>
  </si>
  <si>
    <t>ESP</t>
  </si>
  <si>
    <t>Aryna Sabalenka</t>
  </si>
  <si>
    <t>BLR</t>
  </si>
  <si>
    <t>Leylah Annie Fernandez</t>
  </si>
  <si>
    <t>CAN</t>
  </si>
  <si>
    <t>Elise Mertens</t>
  </si>
  <si>
    <t>Cristina Bucsa</t>
  </si>
  <si>
    <t>Elena Rybakina</t>
  </si>
  <si>
    <t>KAZ</t>
  </si>
  <si>
    <t>Emma Raducanu</t>
  </si>
  <si>
    <t>GBR</t>
  </si>
  <si>
    <t>Marketa Vondrousova</t>
  </si>
  <si>
    <t>Jasmine Paolini</t>
  </si>
  <si>
    <t>Jessica Pegula</t>
  </si>
  <si>
    <t>Victoria Azarenka</t>
  </si>
  <si>
    <t>Priscilla Hon</t>
  </si>
  <si>
    <t>AUS</t>
  </si>
  <si>
    <t>Ann Li</t>
  </si>
  <si>
    <t>Emma Navarro</t>
  </si>
  <si>
    <t>Barbora Krejcikova</t>
  </si>
  <si>
    <t>Taylor Townsend</t>
  </si>
  <si>
    <t>Mirra Andreeva</t>
  </si>
  <si>
    <t>RUS</t>
  </si>
  <si>
    <t>Novak Djokovic</t>
  </si>
  <si>
    <t>SRB</t>
  </si>
  <si>
    <t>Cameron Norrie</t>
  </si>
  <si>
    <t>x</t>
  </si>
  <si>
    <r>
      <t xml:space="preserve">Rybakina 1-0 (Jan 2022, hard, 2 sets). Hard win %'s are better for Rybakina. 
Rybakina reached the 2nd round last year. Easy win in the 1st round. 2 tight sets win over Valentova in the 2nd round. Semi final in Cincinnati. Semi finals in Montreal 2025, Semi finals in Washington 2025, 4th Round in Indian Wells 2025, Semi finals in Dubai 2025, Quarter finals in Doha 2025, Semi finals in Abu Dhabi 2025, 4th Round at the Australian Open 2025.
Raducanu lost in the 1st round last year. Very easy win in the 1st round. Another easy win in the 2nd round. 3rd Round in Montreal 2025, Semi finals in Washington 2025, Quarter finals in Miami 2025, 3rd Round at the Australian Open 2025, Quarter finals in Seoul 2024.
12 month and 2025 stats are better for Rybakina on serve. Stats for their last 10 on hard also favour her on serve. Raducanu should be competitive. 
</t>
    </r>
    <r>
      <rPr>
        <b/>
        <sz val="12"/>
        <color theme="1"/>
        <rFont val="Calibri"/>
        <family val="2"/>
        <scheme val="minor"/>
      </rPr>
      <t>Lay Rybakina around 1.40 and remove liability at 1.80. Chance of 3 sets.</t>
    </r>
  </si>
  <si>
    <r>
      <t xml:space="preserve">H2H 1-1. Most recent Feb 2025, hard, Mertens in 2. Bucsa won on hard in Sep 2024, 3 sets. Hard win %'s are a little better for Mertens. 
Mertens reached the 4th round last year. Very easy win in the 1st round. Easy win over Sun in the 2nd round. Quarter finals in Monterrey. 3rd Round in Doha 2025, Final in Hobart 2025.
Bucsa lost in the 1st round last year. Easy win over Liu in the 1st round. 2 sets win over Eala as underdog in the 2nd round. 2nd round in Austin, Doha and the Aus Open. 4th Round in Beijing 2024.
12 month and 2025 stats favour Mertens on serve. 
</t>
    </r>
    <r>
      <rPr>
        <b/>
        <sz val="12"/>
        <color theme="1"/>
        <rFont val="Calibri"/>
        <family val="2"/>
        <scheme val="minor"/>
      </rPr>
      <t>Back Mertens around 1.70 to 1.85 and remove liability at 1.40.</t>
    </r>
  </si>
  <si>
    <r>
      <t xml:space="preserve">Vondrousova 1-0 (Apr 2017, indoors, 2 sets). Hard win %'s are better for Paolini.
Vondrousova had a 2 close sets win over Selekhmeteva in the 1st round. 2 sets win over Kessler in the 2nd round. She reached 2nd rounds in Cincinnati, Montreal and Dubai. Quarter finals in Abu Dhabi 2025.
Paolini reached the 4th round last season. 2 sets win over Avaia in the 1st round. 2 sets win over Jovic in the 2nd round. Final in Cincinnati, Semi finals in Miami 2025, 4th Round in Indian Wells 2025, 3rd Round at the Australian Open 2025, Quarter finals in Wuhan 2024. 
Stats for their last 10 on hard favour Paolini on serve. She has the better ROI.  Chance of 3 sets.
</t>
    </r>
    <r>
      <rPr>
        <b/>
        <sz val="12"/>
        <color theme="1"/>
        <rFont val="Calibri"/>
        <family val="2"/>
        <scheme val="minor"/>
      </rPr>
      <t xml:space="preserve">Lay Vondrousova around 1.60 and remove liability around 2.10. </t>
    </r>
  </si>
  <si>
    <r>
      <t xml:space="preserve">Pegula 4-3. Most recent Apr 2024, clay, Pegula in 3rd set tie break. Azarenka won on hard in Jan 2023, 2 sets. Pegula won on hard in oct 2022, 2 sets.
Pegula reached the final last year. Easy win in the 1st round. Easy win over Blinkova in the 2nd round. Final in Miami 2025, 4th Round in Indian Wells 2025, Title in Austin 2025, Quarter finals in Doha 2025, 3rd Round at the Australian Open 2025, Final in Adelaide 2025, 4th Round in Beijing 2024.
Azarenka reached the 3rd round last year. 2 tight sets win as strong favourite in the 1st round. She came through the 2nd round over a poor Pavlyuchenkova who started well but mentally checkout out from 3-0up. 2nd rounds in Miami, Indian Wells and Dubai. 3rd round in Brisbane. 
12 month and 2025 stats are stronger for Pegula.
</t>
    </r>
    <r>
      <rPr>
        <b/>
        <sz val="12"/>
        <color theme="1"/>
        <rFont val="Calibri"/>
        <family val="2"/>
        <scheme val="minor"/>
      </rPr>
      <t>Lay Pegula around 1.20 and remove liability at 1.40. Back Pegula around 1.75 to 1.85 and remove liability at 1.40.</t>
    </r>
  </si>
  <si>
    <r>
      <t xml:space="preserve">1st meeting. Hard win %'s are better for Hon. 
Hon lost in the 1st round as qualifier last season. This season she again made it through the qual rounds. 2 sets win over Jeanjean in the 1st round. 3 sets win over Samsonova as huge underdog in the 2nd round. 2nd round in Hong Kong. Most of her matches were in ITF's or WTA qual rounds. 
Li lost in the 1st round as qualifier last year. 3 sets win over Sramkova in the 1st round. 2 sets win over Bencic in the 2nd round. Final in Cleveland. Quarter finals in Prague 2025, Final in Merida 2024.
12 month and 2025 stats are a little better for Li overall. Stats in the last 10 matches favour her. 
Recent performances are better for Li.
</t>
    </r>
    <r>
      <rPr>
        <b/>
        <sz val="12"/>
        <color theme="1"/>
        <rFont val="Calibri"/>
        <family val="2"/>
        <scheme val="minor"/>
      </rPr>
      <t xml:space="preserve">Back Li around 1.90 to 2.00 and remove liability at 1.55. </t>
    </r>
  </si>
  <si>
    <r>
      <t xml:space="preserve">Navarro 1-0 (July 2025, grass, 3 sets). 12 month hard win %'s are even. Krejcikova leads in 2025.
Navarro reached the semis last year. 2 sets win over Yafan Wang in the 1st round. Easy win over McNally in the 2nd round. Title in Merida 2025, Quarter finals at the Australian Open 2025, Semi finals at the US Open 2024, Semi finals in Monterrey 2024.
Krejcikova reached the 2nd round last year. Easy win over Mboko in the 1st round as underdog. Another easy win over Uchijima in the 2nd round. 4th round in Cincinnati. 
12 month and 2025 stats are better for Krejcikova on serve. recent performances are better for Krejcikova. Good chance of 3 sets.
</t>
    </r>
    <r>
      <rPr>
        <b/>
        <sz val="12"/>
        <color theme="1"/>
        <rFont val="Calibri"/>
        <family val="2"/>
        <scheme val="minor"/>
      </rPr>
      <t xml:space="preserve">Lay Navarro around 1.55 and remove liability at 2.00. </t>
    </r>
  </si>
  <si>
    <r>
      <t xml:space="preserve">Fernandez 1-0 (Sep 2021, hard, 3 sets). Hard win %'s are better for Sabalenka. 
Sabalenka won the title last year. 2 sets win over Masarova in the 1st round. 2 sets win over Polina Kudermetova in the 2nd round. Title in Miami 2025, Final in Indian Wells 2025, Title in Brisbane 2025, Title in Wuhan 2024, Quarter finals in Beijing 2024.
Fernandez lost in the 1st round last season. Easy win over Marino in the 1st round. 3 sets win over Jacquemot in the 2nd round. Title in Washington 2025, 3rd Round in Doha 2025, Quarter finals in Abu Dhabi 2025, 3rd Round at the Australian Open 2025, Semi finals in Hong Kong 2024, Quarter finals in Tokyo 2024, 3rd Round in Wuhan 2024.
12 month and 2025 stats are better for Sabalenka. 
</t>
    </r>
    <r>
      <rPr>
        <b/>
        <sz val="12"/>
        <color theme="1"/>
        <rFont val="Calibri"/>
        <family val="2"/>
        <scheme val="minor"/>
      </rPr>
      <t>Lay Sabalenka and remove liability at 1.30. Back Sabalenka if she loses set 1.</t>
    </r>
  </si>
  <si>
    <r>
      <t xml:space="preserve">Andreeva 1-0 (April 2024, clay, 3 sets). Hard win %'s are better for Andreeva. 
Townsend reached the 2nd rounds last year. 2 sets win over Ruzic in the 1st round. 2 sets win over Ostapenko in the 2nd round. 3rd round in Cincinnati. Quarter finals in Washington 2025, 3rd Round in Miami 2025.
Andreeva reached the 2nd round last season. Very easy win in the 1st round over Parks. Easy win over Potapova in the 2nd round. Title in Indian Wells 2025, Title in Dubai 2025, 4th Round at the Australian Open 2025, Semi finals in Brisbane 2025, Final in Ningbo 2024, Quarter finals in Beijing 2024.
12 month stats favour Townsend on serve. 2025 stats favour Andreeva on serve. Stats for their last 10 favour Townsend on serve. Chance of 3 sets.
</t>
    </r>
    <r>
      <rPr>
        <b/>
        <sz val="12"/>
        <color theme="1"/>
        <rFont val="Calibri"/>
        <family val="2"/>
        <scheme val="minor"/>
      </rPr>
      <t>Lay Andreeva and remove liability at 1.45. Lay set 1 winner.</t>
    </r>
  </si>
  <si>
    <t>Best of 3 sets. Tie break to 10 points at 6-6 in a 3rd set</t>
  </si>
  <si>
    <t>Best of 5 sets. Tie break to 10 points at 6-6 in a 5th set.</t>
  </si>
  <si>
    <t>Rinderknech in 5</t>
  </si>
  <si>
    <t>Lehecka in 4</t>
  </si>
  <si>
    <r>
      <t xml:space="preserve">1st meeting. Hard win %'s are better for Lehecka. 
Lehecka reached the 3rd round last year. 4 sets win over Coric in the 1st round. 4 sets win over Etcheverry in the 2nd round. 4th Round in Toronto 2025, Semi finals in Doha 2025, 4th Round at the Australian Open 2025, Title in Brisbane 2025, Quarter finals in Beijing 2024.
Collignon plays very few hard matches. Straight sets win over Galan in the 1st round. 5 sets win over Ruud in the 2nd round. An ITF semi final in 2022 was his last decent result. 
12 month and 2025 stats are much stronger for Lehecka. 
</t>
    </r>
    <r>
      <rPr>
        <b/>
        <sz val="12"/>
        <color theme="1"/>
        <rFont val="Calibri"/>
        <family val="2"/>
        <scheme val="minor"/>
      </rPr>
      <t>Back Lehecka if he loses set 1.</t>
    </r>
  </si>
  <si>
    <r>
      <t xml:space="preserve">1st meeting. Hard win %'s are better for Alcaraz. 
Darderi lost in the 1st round last year. Easy win over Hijikata in the 1st round. 4 sets win over Spizzirri in the 2nd round. 3rd round in Winston Salem. 
Alcaraz reached the 2nd round last season. 3 close sets win over Opelka in the 1st round. Easy win over Bellucci in the 2nd round. Title in Cincinnati. Semi finals in Indian Wells 2025, Quarter finals in Doha 2025, Quarter finals at the Australian Open 2025, Quarter finals in Shanghai 2024, Title in Beijing 2024.
</t>
    </r>
    <r>
      <rPr>
        <b/>
        <sz val="12"/>
        <color theme="1"/>
        <rFont val="Calibri"/>
        <family val="2"/>
        <scheme val="minor"/>
      </rPr>
      <t xml:space="preserve">We can try a lay of Alcaraz and remove liability at 1.05. Back Alcaraz if he goes a set and a break behind. </t>
    </r>
  </si>
  <si>
    <t>Alcaraz in 3</t>
  </si>
  <si>
    <t>Shelton in 3</t>
  </si>
  <si>
    <r>
      <t xml:space="preserve">Mannarino 2-1. Most recent July 2025, hard, Shelton in 2. Mannarino won on hard in Jan 2024, 5 sets. He won on hard in March 2023, 3 sets.
Shelton reached the 3rd round last year. Easy win in the 1st round. 3 sets win over Carreno Busta in the 2nd round. Quarter final in Cincinnati, Title in Toronto 2025, Semi finals in Washington 2025, Quarter finals in Indian Wells 2025, Semi finals at the Australian Open 2025, 4th Round in Shanghai 2024, Quarter finals in Tokyo 2024.
Mannarino reached the 2nd round last year. Straight sets win over Griekspoor in the 1st round as slight underdog. 4 sets win over Thompson in the 2nd round. 4th round in Cincinnati. Quarter finals in Chengdu 2024.
12 month and 2025 stats are stronger for Shelton.
</t>
    </r>
    <r>
      <rPr>
        <b/>
        <sz val="12"/>
        <color theme="1"/>
        <rFont val="Calibri"/>
        <family val="2"/>
        <scheme val="minor"/>
      </rPr>
      <t>Lay Shelton and remove liability at 1.35. Back Shelton if he loses set 1.</t>
    </r>
  </si>
  <si>
    <t>Tiafoe in 4</t>
  </si>
  <si>
    <r>
      <t xml:space="preserve">Tiafoe 2-1. Most recent June 2023, grass, Tiafoe in 3rd set tie break. Struff won on clay in Sep 2020, 5 sets. Tiafoe won indoors in 2019, 2 sets. Hard win %'s are better for Tiafoe. 
Tiafoe reached the Semi final last year. 3 sets win in the 1st round. 4 sets win over Damm in the 2nd round. 4th round in Cincinnati. 4th Round in Toronto 2025, Quarter finals in Washington 2025.
Struff lost in the 1st round last year. This year, he made it through the qual rounds. 4 sets win over Mcdonald as underdog in the 1st round. 5 sets win over Rune in the 2nd round as huge underdog. 2nd round in Auckland. 
12 month and 2025 stats are stronger for Tiafoe. 4 sets.
</t>
    </r>
    <r>
      <rPr>
        <b/>
        <sz val="12"/>
        <color theme="1"/>
        <rFont val="Calibri"/>
        <family val="2"/>
        <scheme val="minor"/>
      </rPr>
      <t>Back Tiafoe around 1.90 to 2.10 and remove liability at 1.55.</t>
    </r>
  </si>
  <si>
    <t>Machac in 4</t>
  </si>
  <si>
    <t>Djokovic in 4</t>
  </si>
  <si>
    <r>
      <t xml:space="preserve">1st meeting. Hard win %'s are better for Machac.
Blanchet lost in the qual round last year. This time, he made it through the qual rounds. 4 sets win over Marozsan as huge underdog in the 1st round. 5th set tie break win over Mensik in the 2nd round. CH semi in Aug. CH semi in Sep. 
Machac reached the 4th round last season. Very easy win in the 1st round. 3 sets win over Fonseca in the 2nd round. 4th Round in Miami 2025, Title in Acapulco 2025, 3rd Round at the Australian Open 2025, Semi finals in Shanghai 2024, Semi finals in Tokyo 2024.
12 month and 2025 stats are stronger for Machac overall. 
</t>
    </r>
    <r>
      <rPr>
        <b/>
        <sz val="12"/>
        <color theme="1"/>
        <rFont val="Calibri"/>
        <family val="2"/>
        <scheme val="minor"/>
      </rPr>
      <t>Lay Machac and remove liability at 1.40. Back Machac around 1.75 or if he loses set 1.</t>
    </r>
  </si>
  <si>
    <r>
      <t xml:space="preserve">Djokovic 6-0. Most recent June 2025, clay, straight sets. 3 sets win on clay in May 2025. Hard win %'s are better for Djokovic.
Djokovic reached the 3rd round last year. 3 sets win over Tien in the 1st round. 4 sets win over Svajda in the 2nd round. Final in Miami 2025, Semi finals at the Australian Open 2025, Quarter finals in Brisbane 2025, Final in Shanghai 2024.
Norrie came through the 1st round when Korda retired after 2 sets. 4 sets win over Comesana in the 2nd round. He reached the 3rd Round in Washington 2025, 3rd Round in Indian Wells 2025, Quarter finals in Delray Beach 2025, Quarter finals in Hong Kong 2025.
12 month and 2025 stats are stronger for Djokovic. 4 sets.
</t>
    </r>
    <r>
      <rPr>
        <b/>
        <sz val="12"/>
        <color theme="1"/>
        <rFont val="Calibri"/>
        <family val="2"/>
        <scheme val="minor"/>
      </rPr>
      <t>Lay Djokovic and remove liability at 1.20. Back Djokovic if he loses set 1.</t>
    </r>
  </si>
  <si>
    <r>
      <t xml:space="preserve">1st meeting. 12 month hard win %'s are even.
Kym lost in the qual rounds last year. This time, he made it through the qual rounds. 4 sets win over Quinn in the 1st round as underdog. 5th set tie break win over Nakashima as huge underdog in the 2nd round. CH semi in Oct. 
Fritz reached the final last season. Easy win in the 1st round. 4 sets win over Harris in the 2nd round. 4th round in Cincinnati, Semi finals in Toronto 2025, Quarter finals in Washington 2025, Semi finals in Miami 2025, 4th Round in Indian Wells 2025, 3rd Round at the Australian Open 2025, Semi finals in Shanghai 2024.
12 month and 2025 stats are stronger for Fritz. 
</t>
    </r>
    <r>
      <rPr>
        <b/>
        <sz val="12"/>
        <color theme="1"/>
        <rFont val="Calibri"/>
        <family val="2"/>
        <scheme val="minor"/>
      </rPr>
      <t>Lay Fritz and remove liability at 1.20. Back Fritz if he loses set 1.</t>
    </r>
  </si>
  <si>
    <t>Fritz in 4</t>
  </si>
  <si>
    <r>
      <t xml:space="preserve">Bonzi 3-1. Most recent June 2022, grass, Bonzi in 2. He won on hard in March 2022, 2 sets. 3 sets win indoors in Sep 2021. Rinderknech won indoors in 2021, 3rd set tie break. Hard win %'s are better for Bonzi.
Bonzi lost in the qual rounds last season. 5 sets win over Medvedev in the 1st round as huge underdog. 5 sets win over Giron as slight underdog in the 2nd round. 4th round in Cincinnati. 3rd Round at the Australian Open 2025. 
Rinderknech reached the 2nd round last season. 4 sets win over Carballes Baena in the 1st round. 5 sets win over Fokina in the 2nd round as huge underdog. 3rd round in Cincinnati. 
12 month and 2025 stats are better for Rinderknech on serve. 4 or 5 sets.
</t>
    </r>
    <r>
      <rPr>
        <b/>
        <sz val="12"/>
        <color theme="1"/>
        <rFont val="Calibri"/>
        <family val="2"/>
        <scheme val="minor"/>
      </rPr>
      <t>Lay Bonzi around 1.50 and remove liability at 2.00. Lay set 1 winner.</t>
    </r>
    <r>
      <rPr>
        <sz val="12"/>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</si>
</sst>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0">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2" xfId="6" applyNumberFormat="1" applyBorder="1" applyAlignment="1">
      <alignment horizontal="center" vertical="top"/>
    </xf>
    <xf numFmtId="49" fontId="1" fillId="0" borderId="1" xfId="6" applyNumberFormat="1" applyBorder="1" applyAlignment="1">
      <alignment horizontal="center" vertical="top"/>
    </xf>
    <xf numFmtId="20" fontId="10" fillId="0" borderId="0" xfId="0" applyNumberFormat="1" applyFont="1" applyAlignment="1">
      <alignment horizontal="center" vertical="center" wrapText="1"/>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0" fontId="1" fillId="0" borderId="0" xfId="0" applyFont="1" applyAlignment="1">
      <alignment horizontal="center" vertical="top"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C8896458-138A-4D76-A73E-915B7CFEB23B}"/>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1"/>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c r="K5" s="46" t="s">
        <v>111</v>
      </c>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2" t="s">
        <v>70</v>
      </c>
      <c r="C7" s="34" t="s">
        <v>59</v>
      </c>
      <c r="D7" s="36">
        <v>0.90590000000000004</v>
      </c>
      <c r="E7" s="39" t="s">
        <v>101</v>
      </c>
      <c r="F7" s="34">
        <v>51</v>
      </c>
      <c r="G7" s="34">
        <v>73</v>
      </c>
      <c r="H7" s="34">
        <v>1.6670000553131104</v>
      </c>
      <c r="I7" s="24">
        <v>1.81</v>
      </c>
      <c r="J7" s="24">
        <v>2</v>
      </c>
      <c r="K7" s="41">
        <v>0.66666666666666663</v>
      </c>
      <c r="L7" s="22"/>
      <c r="M7" s="28"/>
      <c r="N7" s="31"/>
      <c r="O7" s="22" t="str">
        <f>IF(N7="x", C7 &amp; IF(F7="x", " in 2", " in 3"), "")</f>
        <v/>
      </c>
    </row>
    <row r="8" spans="1:15" ht="234" x14ac:dyDescent="0.3">
      <c r="A8" s="37"/>
      <c r="B8" s="43" t="s">
        <v>71</v>
      </c>
      <c r="C8" s="37" t="s">
        <v>59</v>
      </c>
      <c r="D8" s="38">
        <v>9.4100000000000003E-2</v>
      </c>
      <c r="E8" s="40"/>
      <c r="F8" s="37">
        <v>82</v>
      </c>
      <c r="G8" s="37">
        <v>53</v>
      </c>
      <c r="H8" s="37">
        <v>2.3299999237060547</v>
      </c>
      <c r="I8" s="24"/>
      <c r="J8" s="24">
        <v>2</v>
      </c>
      <c r="K8" s="48" t="s">
        <v>127</v>
      </c>
      <c r="L8" s="22">
        <v>6</v>
      </c>
      <c r="M8" s="47" t="s">
        <v>101</v>
      </c>
      <c r="N8" s="49" t="s">
        <v>112</v>
      </c>
      <c r="O8" s="22" t="str">
        <f>IF(N8="x", C8 &amp; IF(F8="x", " in 2", " in 3"), "")</f>
        <v/>
      </c>
    </row>
    <row r="9" spans="1:15" x14ac:dyDescent="0.3">
      <c r="A9" s="34">
        <v>2</v>
      </c>
      <c r="B9" s="44" t="s">
        <v>67</v>
      </c>
      <c r="C9" s="34" t="s">
        <v>61</v>
      </c>
      <c r="D9" s="36">
        <v>0.7026</v>
      </c>
      <c r="E9" s="39" t="s">
        <v>101</v>
      </c>
      <c r="F9" s="34">
        <v>21</v>
      </c>
      <c r="G9" s="34">
        <v>20</v>
      </c>
      <c r="H9" s="34">
        <v>1.1390000581741333</v>
      </c>
      <c r="I9" s="24">
        <v>1.1499999999999999</v>
      </c>
      <c r="J9" s="24">
        <v>1.2</v>
      </c>
      <c r="K9" s="13"/>
      <c r="L9" s="22"/>
      <c r="M9" s="47" t="s">
        <v>101</v>
      </c>
      <c r="N9" s="31"/>
    </row>
    <row r="10" spans="1:15" ht="202.8" x14ac:dyDescent="0.3">
      <c r="A10" s="37"/>
      <c r="B10" s="43" t="s">
        <v>68</v>
      </c>
      <c r="C10" s="37" t="s">
        <v>69</v>
      </c>
      <c r="D10" s="38">
        <v>0.2974</v>
      </c>
      <c r="E10" s="40"/>
      <c r="F10" s="37">
        <v>107</v>
      </c>
      <c r="G10" s="37">
        <v>620</v>
      </c>
      <c r="H10" s="37">
        <v>6.679999828338623</v>
      </c>
      <c r="I10" s="24"/>
      <c r="J10" s="24"/>
      <c r="K10" s="48" t="s">
        <v>114</v>
      </c>
      <c r="L10" s="22">
        <v>7.5</v>
      </c>
      <c r="M10" s="28"/>
      <c r="N10" s="49" t="s">
        <v>113</v>
      </c>
    </row>
    <row r="11" spans="1:15" x14ac:dyDescent="0.3">
      <c r="A11" s="34">
        <v>3</v>
      </c>
      <c r="B11" s="42" t="s">
        <v>72</v>
      </c>
      <c r="C11" s="34" t="s">
        <v>73</v>
      </c>
      <c r="D11" s="36">
        <v>3.6700000000000003E-2</v>
      </c>
      <c r="E11" s="39"/>
      <c r="F11" s="34">
        <v>34</v>
      </c>
      <c r="G11" s="34">
        <v>209</v>
      </c>
      <c r="H11" s="34">
        <v>26</v>
      </c>
      <c r="I11" s="24"/>
      <c r="J11" s="24"/>
      <c r="K11" s="13"/>
      <c r="L11" s="22"/>
      <c r="M11" s="22"/>
      <c r="N11" s="31"/>
    </row>
    <row r="12" spans="1:15" ht="218.4" x14ac:dyDescent="0.3">
      <c r="A12" s="37"/>
      <c r="B12" s="45" t="s">
        <v>74</v>
      </c>
      <c r="C12" s="37" t="s">
        <v>75</v>
      </c>
      <c r="D12" s="38">
        <v>0.96330000000000005</v>
      </c>
      <c r="E12" s="40" t="s">
        <v>101</v>
      </c>
      <c r="F12" s="37">
        <v>2</v>
      </c>
      <c r="G12" s="37">
        <v>3</v>
      </c>
      <c r="H12" s="37">
        <v>1.01</v>
      </c>
      <c r="I12" s="24">
        <v>1.02</v>
      </c>
      <c r="J12" s="24">
        <v>1.03</v>
      </c>
      <c r="K12" s="48" t="s">
        <v>115</v>
      </c>
      <c r="L12" s="22">
        <v>9</v>
      </c>
      <c r="M12" s="47" t="s">
        <v>101</v>
      </c>
      <c r="N12" s="49" t="s">
        <v>116</v>
      </c>
    </row>
    <row r="13" spans="1:15" x14ac:dyDescent="0.3">
      <c r="A13" s="34">
        <v>4</v>
      </c>
      <c r="B13" s="44" t="s">
        <v>65</v>
      </c>
      <c r="C13" s="34" t="s">
        <v>55</v>
      </c>
      <c r="D13" s="36">
        <v>0.71299999999999997</v>
      </c>
      <c r="E13" s="39" t="s">
        <v>101</v>
      </c>
      <c r="F13" s="34">
        <v>6</v>
      </c>
      <c r="G13" s="34">
        <v>7</v>
      </c>
      <c r="H13" s="34">
        <v>1.2059999704360962</v>
      </c>
      <c r="I13" s="24">
        <v>1.19</v>
      </c>
      <c r="J13" s="24">
        <v>1.25</v>
      </c>
      <c r="K13" s="13"/>
      <c r="L13" s="22"/>
      <c r="M13" s="47" t="s">
        <v>101</v>
      </c>
      <c r="N13" s="31"/>
    </row>
    <row r="14" spans="1:15" ht="234" x14ac:dyDescent="0.3">
      <c r="A14" s="37"/>
      <c r="B14" s="43" t="s">
        <v>66</v>
      </c>
      <c r="C14" s="37" t="s">
        <v>59</v>
      </c>
      <c r="D14" s="38">
        <v>0.28699999999999998</v>
      </c>
      <c r="E14" s="40"/>
      <c r="F14" s="37">
        <v>77</v>
      </c>
      <c r="G14" s="37">
        <v>91</v>
      </c>
      <c r="H14" s="37">
        <v>5.0100002288818359</v>
      </c>
      <c r="I14" s="24"/>
      <c r="J14" s="24"/>
      <c r="K14" s="48" t="s">
        <v>118</v>
      </c>
      <c r="L14" s="22">
        <v>7</v>
      </c>
      <c r="M14" s="22"/>
      <c r="N14" s="49" t="s">
        <v>117</v>
      </c>
    </row>
    <row r="15" spans="1:15" x14ac:dyDescent="0.3">
      <c r="A15" s="34">
        <v>5</v>
      </c>
      <c r="B15" s="44" t="s">
        <v>54</v>
      </c>
      <c r="C15" s="34" t="s">
        <v>55</v>
      </c>
      <c r="D15" s="36">
        <v>0.72899999999999998</v>
      </c>
      <c r="E15" s="39"/>
      <c r="F15" s="34">
        <v>17</v>
      </c>
      <c r="G15" s="34">
        <v>6</v>
      </c>
      <c r="H15" s="34">
        <v>1.3569999933242798</v>
      </c>
      <c r="I15" s="24">
        <v>1.39</v>
      </c>
      <c r="J15" s="24">
        <v>1.45</v>
      </c>
      <c r="K15" s="13"/>
      <c r="L15" s="22"/>
      <c r="M15" s="47" t="s">
        <v>101</v>
      </c>
      <c r="N15" s="31"/>
    </row>
    <row r="16" spans="1:15" ht="234" x14ac:dyDescent="0.3">
      <c r="A16" s="37"/>
      <c r="B16" s="43" t="s">
        <v>56</v>
      </c>
      <c r="C16" s="37" t="s">
        <v>57</v>
      </c>
      <c r="D16" s="38">
        <v>0.27100000000000002</v>
      </c>
      <c r="E16" s="40" t="s">
        <v>101</v>
      </c>
      <c r="F16" s="37">
        <v>144</v>
      </c>
      <c r="G16" s="37">
        <v>153</v>
      </c>
      <c r="H16" s="37">
        <v>3.4200000762939453</v>
      </c>
      <c r="I16" s="24"/>
      <c r="J16" s="24"/>
      <c r="K16" s="48" t="s">
        <v>120</v>
      </c>
      <c r="L16" s="22">
        <v>7.5</v>
      </c>
      <c r="M16" s="22"/>
      <c r="N16" s="49" t="s">
        <v>119</v>
      </c>
    </row>
    <row r="17" spans="1:14" x14ac:dyDescent="0.3">
      <c r="A17" s="34">
        <v>6</v>
      </c>
      <c r="B17" s="42" t="s">
        <v>58</v>
      </c>
      <c r="C17" s="34" t="s">
        <v>59</v>
      </c>
      <c r="D17" s="36">
        <v>0.63080000000000003</v>
      </c>
      <c r="E17" s="39" t="s">
        <v>101</v>
      </c>
      <c r="F17" s="34">
        <v>184</v>
      </c>
      <c r="G17" s="34">
        <v>364</v>
      </c>
      <c r="H17" s="34">
        <v>4.4600000381469727</v>
      </c>
      <c r="I17" s="24"/>
      <c r="J17" s="24"/>
      <c r="K17" s="13"/>
      <c r="L17" s="22"/>
      <c r="M17" s="22"/>
      <c r="N17" s="31"/>
    </row>
    <row r="18" spans="1:14" ht="234" x14ac:dyDescent="0.3">
      <c r="A18" s="37"/>
      <c r="B18" s="45" t="s">
        <v>60</v>
      </c>
      <c r="C18" s="37" t="s">
        <v>61</v>
      </c>
      <c r="D18" s="38">
        <v>0.36919999999999997</v>
      </c>
      <c r="E18" s="40"/>
      <c r="F18" s="37">
        <v>22</v>
      </c>
      <c r="G18" s="37">
        <v>18</v>
      </c>
      <c r="H18" s="37">
        <v>1.2430000305175781</v>
      </c>
      <c r="I18" s="24">
        <v>1.22</v>
      </c>
      <c r="J18" s="24">
        <v>1.35</v>
      </c>
      <c r="K18" s="48" t="s">
        <v>123</v>
      </c>
      <c r="L18" s="22">
        <v>7.5</v>
      </c>
      <c r="M18" s="47" t="s">
        <v>101</v>
      </c>
      <c r="N18" s="49" t="s">
        <v>121</v>
      </c>
    </row>
    <row r="19" spans="1:14" x14ac:dyDescent="0.3">
      <c r="A19" s="34">
        <v>7</v>
      </c>
      <c r="B19" s="44" t="s">
        <v>98</v>
      </c>
      <c r="C19" s="34" t="s">
        <v>99</v>
      </c>
      <c r="D19" s="36">
        <v>1</v>
      </c>
      <c r="E19" s="39"/>
      <c r="F19" s="34">
        <v>7</v>
      </c>
      <c r="G19" s="34">
        <v>8</v>
      </c>
      <c r="H19" s="34">
        <v>1.0889999866485596</v>
      </c>
      <c r="I19" s="24">
        <v>1.1100000000000001</v>
      </c>
      <c r="J19" s="24">
        <v>1.1499999999999999</v>
      </c>
      <c r="K19" s="13"/>
      <c r="L19" s="22"/>
      <c r="M19" s="47" t="s">
        <v>101</v>
      </c>
      <c r="N19" s="31"/>
    </row>
    <row r="20" spans="1:14" ht="234" x14ac:dyDescent="0.3">
      <c r="A20" s="37"/>
      <c r="B20" s="43" t="s">
        <v>100</v>
      </c>
      <c r="C20" s="37" t="s">
        <v>85</v>
      </c>
      <c r="D20" s="38">
        <v>0</v>
      </c>
      <c r="E20" s="40" t="s">
        <v>101</v>
      </c>
      <c r="F20" s="37">
        <v>35</v>
      </c>
      <c r="G20" s="37">
        <v>148</v>
      </c>
      <c r="H20" s="37">
        <v>9.3199996948242188</v>
      </c>
      <c r="I20" s="24"/>
      <c r="J20" s="24"/>
      <c r="K20" s="48" t="s">
        <v>124</v>
      </c>
      <c r="L20" s="22">
        <v>7.5</v>
      </c>
      <c r="M20" s="22"/>
      <c r="N20" s="49" t="s">
        <v>122</v>
      </c>
    </row>
    <row r="21" spans="1:14" x14ac:dyDescent="0.3">
      <c r="A21" s="37">
        <v>8</v>
      </c>
      <c r="B21" s="43" t="s">
        <v>62</v>
      </c>
      <c r="C21" s="37" t="s">
        <v>63</v>
      </c>
      <c r="D21" s="38">
        <v>0.3463</v>
      </c>
      <c r="E21" s="40" t="s">
        <v>101</v>
      </c>
      <c r="F21" s="37">
        <v>175</v>
      </c>
      <c r="G21" s="37">
        <v>259</v>
      </c>
      <c r="H21" s="37">
        <v>11.829999923706055</v>
      </c>
      <c r="I21" s="24"/>
      <c r="J21" s="24"/>
      <c r="K21" s="13"/>
      <c r="L21" s="22"/>
      <c r="M21" s="22"/>
      <c r="N21" s="31"/>
    </row>
    <row r="22" spans="1:14" ht="234" x14ac:dyDescent="0.3">
      <c r="A22" s="37"/>
      <c r="B22" s="45" t="s">
        <v>64</v>
      </c>
      <c r="C22" s="37" t="s">
        <v>55</v>
      </c>
      <c r="D22" s="38">
        <v>0.65369999999999995</v>
      </c>
      <c r="E22" s="40"/>
      <c r="F22" s="37">
        <v>4</v>
      </c>
      <c r="G22" s="37">
        <v>4</v>
      </c>
      <c r="H22" s="37">
        <v>1.065000057220459</v>
      </c>
      <c r="I22" s="24">
        <v>1.0900000000000001</v>
      </c>
      <c r="J22" s="24">
        <v>1.1499999999999999</v>
      </c>
      <c r="K22" s="48" t="s">
        <v>125</v>
      </c>
      <c r="L22" s="22">
        <v>8</v>
      </c>
      <c r="M22" s="47" t="s">
        <v>101</v>
      </c>
      <c r="N22" s="49" t="s">
        <v>126</v>
      </c>
    </row>
    <row r="23" spans="1:14" x14ac:dyDescent="0.3">
      <c r="A23" s="10"/>
      <c r="B23" s="22"/>
      <c r="C23" s="22"/>
      <c r="D23" s="22"/>
      <c r="E23" s="23"/>
      <c r="F23" s="22"/>
      <c r="G23" s="22"/>
      <c r="H23" s="22"/>
      <c r="I23" s="24"/>
      <c r="J23" s="24"/>
      <c r="K23" s="13"/>
      <c r="L23" s="22"/>
      <c r="M23" s="22"/>
      <c r="N23" s="31"/>
    </row>
    <row r="24" spans="1:14" x14ac:dyDescent="0.3">
      <c r="A24" s="10"/>
      <c r="B24" s="22"/>
      <c r="C24" s="22"/>
      <c r="D24" s="22"/>
      <c r="E24" s="23"/>
      <c r="F24" s="22"/>
      <c r="G24" s="22"/>
      <c r="H24" s="22"/>
      <c r="I24" s="24"/>
      <c r="J24" s="24"/>
      <c r="K24" s="13"/>
      <c r="L24" s="22"/>
      <c r="M24" s="22"/>
      <c r="N24" s="31"/>
    </row>
    <row r="25" spans="1:14" x14ac:dyDescent="0.3">
      <c r="A25" s="10"/>
      <c r="B25" s="22"/>
      <c r="C25" s="22"/>
      <c r="D25" s="22"/>
      <c r="E25" s="23"/>
      <c r="F25" s="22"/>
      <c r="G25" s="22"/>
      <c r="H25" s="22"/>
      <c r="I25" s="24"/>
      <c r="J25" s="24"/>
      <c r="K25" s="13"/>
      <c r="L25" s="22"/>
      <c r="M25" s="22"/>
      <c r="N25" s="31"/>
    </row>
    <row r="26" spans="1:14" x14ac:dyDescent="0.3">
      <c r="A26" s="10"/>
      <c r="B26" s="22"/>
      <c r="C26" s="22"/>
      <c r="D26" s="22"/>
      <c r="E26" s="23"/>
      <c r="F26" s="22"/>
      <c r="G26" s="22"/>
      <c r="H26" s="22"/>
      <c r="I26" s="24"/>
      <c r="J26" s="24"/>
      <c r="K26" s="13"/>
      <c r="L26" s="22"/>
      <c r="M26" s="22"/>
      <c r="N26" s="31"/>
    </row>
    <row r="27" spans="1:14" x14ac:dyDescent="0.3">
      <c r="A27" s="10"/>
      <c r="B27" s="22"/>
      <c r="C27" s="22"/>
      <c r="D27" s="22"/>
      <c r="E27" s="23"/>
      <c r="F27" s="22"/>
      <c r="G27" s="22"/>
      <c r="H27" s="22"/>
      <c r="I27" s="24"/>
      <c r="J27" s="24"/>
      <c r="K27" s="13"/>
      <c r="L27" s="22"/>
      <c r="M27" s="22"/>
      <c r="N27" s="31"/>
    </row>
    <row r="28" spans="1:14" x14ac:dyDescent="0.3">
      <c r="A28" s="10"/>
      <c r="B28" s="22"/>
      <c r="C28" s="22"/>
      <c r="D28" s="22"/>
      <c r="E28" s="23"/>
      <c r="F28" s="22"/>
      <c r="G28" s="22"/>
      <c r="H28" s="22"/>
      <c r="I28" s="24"/>
      <c r="J28" s="24"/>
      <c r="K28" s="13"/>
      <c r="L28" s="22"/>
      <c r="M28" s="22"/>
      <c r="N28" s="31"/>
    </row>
    <row r="29" spans="1:14" x14ac:dyDescent="0.3">
      <c r="A29" s="10"/>
      <c r="B29" s="22"/>
      <c r="C29" s="22"/>
      <c r="D29" s="22"/>
      <c r="E29" s="23"/>
      <c r="F29" s="22"/>
      <c r="G29" s="22"/>
      <c r="H29" s="22"/>
      <c r="I29" s="24"/>
      <c r="J29" s="24"/>
      <c r="K29" s="13"/>
      <c r="L29" s="22"/>
      <c r="M29" s="22"/>
      <c r="N29" s="31"/>
    </row>
    <row r="30" spans="1:14" x14ac:dyDescent="0.3">
      <c r="A30" s="10"/>
      <c r="B30" s="22"/>
      <c r="C30" s="22"/>
      <c r="D30" s="22"/>
      <c r="E30" s="23"/>
      <c r="F30" s="22"/>
      <c r="G30" s="22"/>
      <c r="H30" s="22"/>
      <c r="I30" s="24"/>
      <c r="J30" s="24"/>
      <c r="K30" s="13"/>
      <c r="L30" s="22"/>
      <c r="M30" s="22"/>
      <c r="N30" s="31"/>
    </row>
    <row r="31" spans="1:14" x14ac:dyDescent="0.3">
      <c r="A31" s="10"/>
      <c r="B31" s="22"/>
      <c r="C31" s="22"/>
      <c r="D31" s="22"/>
      <c r="E31" s="23"/>
      <c r="F31" s="22"/>
      <c r="G31" s="22"/>
      <c r="H31" s="22"/>
      <c r="I31" s="24"/>
      <c r="J31" s="24"/>
      <c r="K31" s="13"/>
      <c r="L31" s="22"/>
      <c r="M31" s="22"/>
      <c r="N31" s="31"/>
    </row>
    <row r="32" spans="1:14" x14ac:dyDescent="0.3">
      <c r="A32" s="10"/>
      <c r="B32" s="22"/>
      <c r="C32" s="22"/>
      <c r="D32" s="22"/>
      <c r="E32" s="23"/>
      <c r="F32" s="22"/>
      <c r="G32" s="22"/>
      <c r="H32" s="22"/>
      <c r="I32" s="24"/>
      <c r="J32" s="24"/>
      <c r="K32" s="13"/>
      <c r="L32" s="22"/>
      <c r="M32" s="22"/>
      <c r="N32" s="31"/>
    </row>
    <row r="33" spans="1:14" x14ac:dyDescent="0.3">
      <c r="A33" s="10"/>
      <c r="B33" s="22"/>
      <c r="C33" s="22"/>
      <c r="D33" s="22"/>
      <c r="E33" s="23"/>
      <c r="F33" s="22"/>
      <c r="G33" s="22"/>
      <c r="H33" s="22"/>
      <c r="I33" s="24"/>
      <c r="J33" s="24"/>
      <c r="K33" s="13"/>
      <c r="L33" s="22"/>
      <c r="M33" s="22"/>
      <c r="N33" s="31"/>
    </row>
    <row r="34" spans="1:14" x14ac:dyDescent="0.3">
      <c r="A34" s="10"/>
      <c r="B34" s="22"/>
      <c r="C34" s="22"/>
      <c r="D34" s="22"/>
      <c r="E34" s="23"/>
      <c r="F34" s="22"/>
      <c r="G34" s="22"/>
      <c r="H34" s="22"/>
      <c r="I34" s="24"/>
      <c r="J34" s="24"/>
      <c r="K34" s="13"/>
      <c r="L34" s="22"/>
      <c r="M34" s="22"/>
      <c r="N34" s="31"/>
    </row>
    <row r="35" spans="1:14" x14ac:dyDescent="0.3">
      <c r="A35" s="10"/>
      <c r="B35" s="22"/>
      <c r="C35" s="22"/>
      <c r="D35" s="22"/>
      <c r="E35" s="23"/>
      <c r="F35" s="22"/>
      <c r="G35" s="22"/>
      <c r="H35" s="22"/>
      <c r="I35" s="24"/>
      <c r="J35" s="24"/>
      <c r="K35" s="13"/>
      <c r="L35" s="22"/>
      <c r="M35" s="22"/>
      <c r="N35" s="31"/>
    </row>
    <row r="36" spans="1:14" x14ac:dyDescent="0.3">
      <c r="A36" s="10"/>
      <c r="B36" s="22"/>
      <c r="C36" s="22"/>
      <c r="D36" s="22"/>
      <c r="E36" s="23"/>
      <c r="F36" s="22"/>
      <c r="G36" s="22"/>
      <c r="H36" s="22"/>
      <c r="I36" s="24"/>
      <c r="J36" s="24"/>
      <c r="K36" s="13"/>
      <c r="L36" s="22"/>
      <c r="M36" s="22"/>
      <c r="N36" s="31"/>
    </row>
    <row r="37" spans="1:14" x14ac:dyDescent="0.3">
      <c r="A37" s="10"/>
      <c r="B37" s="22"/>
      <c r="C37" s="22"/>
      <c r="D37" s="22"/>
      <c r="E37" s="23"/>
      <c r="F37" s="22"/>
      <c r="G37" s="22"/>
      <c r="H37" s="22"/>
      <c r="I37" s="24"/>
      <c r="J37" s="24"/>
      <c r="K37" s="13"/>
      <c r="L37" s="22"/>
      <c r="M37" s="22"/>
      <c r="N37" s="31"/>
    </row>
    <row r="38" spans="1:14" x14ac:dyDescent="0.3">
      <c r="A38" s="10"/>
      <c r="B38" s="22"/>
      <c r="C38" s="22"/>
      <c r="D38" s="22"/>
      <c r="E38" s="23"/>
      <c r="F38" s="22"/>
      <c r="G38" s="22"/>
      <c r="H38" s="22"/>
      <c r="I38" s="24"/>
      <c r="J38" s="24"/>
      <c r="K38" s="13"/>
      <c r="L38" s="22"/>
      <c r="M38" s="22"/>
      <c r="N38" s="31"/>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10"/>
      <c r="C120" s="10"/>
      <c r="D120" s="10"/>
      <c r="E120" s="11"/>
      <c r="F120" s="10"/>
      <c r="G120" s="10"/>
      <c r="H120" s="10"/>
      <c r="I120" s="12"/>
      <c r="J120" s="12"/>
      <c r="K120" s="13"/>
      <c r="L120" s="22"/>
      <c r="M120" s="22"/>
      <c r="N120" s="31" t="str" cm="1">
        <f t="array" aca="1" ref="N120" ca="1">IF(INDIRECT("M" &amp; ROW())="x", INDIRECT("B" &amp; ROW()) &amp; IF(INDIRECT("E" &amp; ROW())="x", " in 2", " in 3"), "")</f>
        <v/>
      </c>
    </row>
    <row r="121" spans="1:14" x14ac:dyDescent="0.3">
      <c r="A121" s="10"/>
      <c r="B121" s="10"/>
      <c r="C121" s="10"/>
      <c r="D121" s="10"/>
      <c r="E121" s="11"/>
      <c r="F121" s="10"/>
      <c r="G121" s="10"/>
      <c r="H121" s="10"/>
      <c r="I121" s="12"/>
      <c r="J121" s="12"/>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10"/>
      <c r="M168" s="10"/>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10"/>
      <c r="M169" s="10"/>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2"/>
    </row>
    <row r="181" spans="1:14" x14ac:dyDescent="0.3">
      <c r="A181" s="10"/>
      <c r="B181" s="10"/>
      <c r="C181" s="10"/>
      <c r="D181" s="10"/>
      <c r="E181" s="11"/>
      <c r="F181" s="10"/>
      <c r="G181" s="10"/>
      <c r="H181" s="10"/>
      <c r="I181" s="12"/>
      <c r="J181" s="12"/>
      <c r="K181" s="13"/>
      <c r="L181" s="10"/>
      <c r="M181" s="10"/>
      <c r="N181" s="32"/>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sheetData>
  <sortState xmlns:xlrd2="http://schemas.microsoft.com/office/spreadsheetml/2017/richdata2" ref="A7:H22">
    <sortCondition ref="A7:A22"/>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K5" sqref="K5"/>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5" t="s">
        <v>53</v>
      </c>
      <c r="E5" s="8"/>
      <c r="F5" s="8"/>
      <c r="G5" s="8"/>
      <c r="H5" s="8"/>
      <c r="I5" s="9"/>
      <c r="K5" s="46" t="s">
        <v>110</v>
      </c>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4" t="s">
        <v>82</v>
      </c>
      <c r="C7" s="34" t="s">
        <v>83</v>
      </c>
      <c r="D7" s="36">
        <v>0.71879999999999999</v>
      </c>
      <c r="E7" s="34"/>
      <c r="F7" s="34">
        <v>10</v>
      </c>
      <c r="G7" s="34">
        <v>9</v>
      </c>
      <c r="H7" s="34">
        <v>1.5850000381469727</v>
      </c>
      <c r="I7" s="24">
        <v>1.61</v>
      </c>
      <c r="J7" s="24">
        <v>1.7</v>
      </c>
      <c r="K7" s="41">
        <v>0.66666666666666663</v>
      </c>
      <c r="L7" s="22"/>
      <c r="M7" s="47" t="s">
        <v>101</v>
      </c>
      <c r="N7" s="31" t="str" cm="1">
        <f t="array" aca="1" ref="N7" ca="1">IF(INDIRECT("M" &amp; ROW())="x", INDIRECT("B" &amp; ROW()) &amp; IF(INDIRECT("E" &amp; ROW())="x", " in 2", " in 3"), "")</f>
        <v>Elena Rybakina in 3</v>
      </c>
    </row>
    <row r="8" spans="1:14" ht="265.2" x14ac:dyDescent="0.3">
      <c r="A8" s="37"/>
      <c r="B8" s="43" t="s">
        <v>84</v>
      </c>
      <c r="C8" s="37" t="s">
        <v>85</v>
      </c>
      <c r="D8" s="38">
        <v>0.28120000000000001</v>
      </c>
      <c r="E8" s="37" t="s">
        <v>101</v>
      </c>
      <c r="F8" s="37">
        <v>36</v>
      </c>
      <c r="G8" s="37">
        <v>86</v>
      </c>
      <c r="H8" s="37">
        <v>2.5099999904632568</v>
      </c>
      <c r="I8" s="24"/>
      <c r="J8" s="24"/>
      <c r="K8" s="48" t="s">
        <v>102</v>
      </c>
      <c r="L8" s="22">
        <v>7</v>
      </c>
      <c r="M8" s="22"/>
      <c r="N8" s="31" t="str" cm="1">
        <f t="array" aca="1" ref="N8" ca="1">IF(INDIRECT("M" &amp; ROW())="x", INDIRECT("B" &amp; ROW()) &amp; IF(INDIRECT("E" &amp; ROW())="x", " in 2", " in 3"), "")</f>
        <v/>
      </c>
    </row>
    <row r="9" spans="1:14" x14ac:dyDescent="0.3">
      <c r="A9" s="34">
        <v>2</v>
      </c>
      <c r="B9" s="44" t="s">
        <v>80</v>
      </c>
      <c r="C9" s="34" t="s">
        <v>69</v>
      </c>
      <c r="D9" s="36">
        <v>0.63539999999999996</v>
      </c>
      <c r="E9" s="34" t="s">
        <v>101</v>
      </c>
      <c r="F9" s="34">
        <v>21</v>
      </c>
      <c r="G9" s="34">
        <v>34</v>
      </c>
      <c r="H9" s="34">
        <v>1.2139999866485596</v>
      </c>
      <c r="I9" s="24">
        <v>1.2</v>
      </c>
      <c r="J9" s="24">
        <v>1.35</v>
      </c>
      <c r="K9" s="13"/>
      <c r="L9" s="22"/>
      <c r="M9" s="47" t="s">
        <v>101</v>
      </c>
      <c r="N9" s="31" t="str" cm="1">
        <f t="array" aca="1" ref="N9" ca="1">IF(INDIRECT("M" &amp; ROW())="x", INDIRECT("B" &amp; ROW()) &amp; IF(INDIRECT("E" &amp; ROW())="x", " in 2", " in 3"), "")</f>
        <v>Elise Mertens in 2</v>
      </c>
    </row>
    <row r="10" spans="1:14" ht="202.8" x14ac:dyDescent="0.3">
      <c r="A10" s="37"/>
      <c r="B10" s="43" t="s">
        <v>81</v>
      </c>
      <c r="C10" s="37" t="s">
        <v>75</v>
      </c>
      <c r="D10" s="38">
        <v>0.36459999999999998</v>
      </c>
      <c r="E10" s="37"/>
      <c r="F10" s="37">
        <v>95</v>
      </c>
      <c r="G10" s="37">
        <v>83</v>
      </c>
      <c r="H10" s="37">
        <v>4.869999885559082</v>
      </c>
      <c r="I10" s="24"/>
      <c r="J10" s="24"/>
      <c r="K10" s="48" t="s">
        <v>103</v>
      </c>
      <c r="L10" s="22">
        <v>7.5</v>
      </c>
      <c r="M10" s="22"/>
      <c r="N10" s="31" t="str" cm="1">
        <f t="array" aca="1" ref="N10" ca="1">IF(INDIRECT("M" &amp; ROW())="x", INDIRECT("B" &amp; ROW()) &amp; IF(INDIRECT("E" &amp; ROW())="x", " in 2", " in 3"), "")</f>
        <v/>
      </c>
    </row>
    <row r="11" spans="1:14" x14ac:dyDescent="0.3">
      <c r="A11" s="34">
        <v>3</v>
      </c>
      <c r="B11" s="42" t="s">
        <v>86</v>
      </c>
      <c r="C11" s="34" t="s">
        <v>61</v>
      </c>
      <c r="D11" s="36">
        <v>0.65049999999999997</v>
      </c>
      <c r="E11" s="34" t="s">
        <v>101</v>
      </c>
      <c r="F11" s="34">
        <v>60</v>
      </c>
      <c r="G11" s="34">
        <v>92</v>
      </c>
      <c r="H11" s="34">
        <v>2.0299999713897705</v>
      </c>
      <c r="I11" s="24"/>
      <c r="J11" s="24"/>
      <c r="K11" s="13"/>
      <c r="L11" s="22"/>
      <c r="M11" s="22"/>
      <c r="N11" s="31" t="str" cm="1">
        <f t="array" aca="1" ref="N11" ca="1">IF(INDIRECT("M" &amp; ROW())="x", INDIRECT("B" &amp; ROW()) &amp; IF(INDIRECT("E" &amp; ROW())="x", " in 2", " in 3"), "")</f>
        <v/>
      </c>
    </row>
    <row r="12" spans="1:14" ht="234" x14ac:dyDescent="0.3">
      <c r="A12" s="37"/>
      <c r="B12" s="43" t="s">
        <v>87</v>
      </c>
      <c r="C12" s="37" t="s">
        <v>73</v>
      </c>
      <c r="D12" s="38">
        <v>0.34949999999999998</v>
      </c>
      <c r="E12" s="37"/>
      <c r="F12" s="37">
        <v>8</v>
      </c>
      <c r="G12" s="37">
        <v>11</v>
      </c>
      <c r="H12" s="37">
        <v>1.8619999885559082</v>
      </c>
      <c r="I12" s="24">
        <v>1.92</v>
      </c>
      <c r="J12" s="24">
        <v>1.85</v>
      </c>
      <c r="K12" s="48" t="s">
        <v>104</v>
      </c>
      <c r="L12" s="22">
        <v>7</v>
      </c>
      <c r="M12" s="47" t="s">
        <v>101</v>
      </c>
      <c r="N12" s="31" t="str" cm="1">
        <f t="array" aca="1" ref="N12" ca="1">IF(INDIRECT("M" &amp; ROW())="x", INDIRECT("B" &amp; ROW()) &amp; IF(INDIRECT("E" &amp; ROW())="x", " in 2", " in 3"), "")</f>
        <v>Jasmine Paolini in 3</v>
      </c>
    </row>
    <row r="13" spans="1:14" x14ac:dyDescent="0.3">
      <c r="A13" s="34">
        <v>4</v>
      </c>
      <c r="B13" s="44" t="s">
        <v>88</v>
      </c>
      <c r="C13" s="34" t="s">
        <v>55</v>
      </c>
      <c r="D13" s="36">
        <v>0.3846</v>
      </c>
      <c r="E13" s="34" t="s">
        <v>101</v>
      </c>
      <c r="F13" s="34">
        <v>4</v>
      </c>
      <c r="G13" s="34">
        <v>3</v>
      </c>
      <c r="H13" s="34">
        <v>1.3020000457763672</v>
      </c>
      <c r="I13" s="24">
        <v>1.28</v>
      </c>
      <c r="J13" s="24">
        <v>1.35</v>
      </c>
      <c r="K13" s="13"/>
      <c r="L13" s="22"/>
      <c r="M13" s="47" t="s">
        <v>101</v>
      </c>
      <c r="N13" s="31" t="str" cm="1">
        <f t="array" aca="1" ref="N13" ca="1">IF(INDIRECT("M" &amp; ROW())="x", INDIRECT("B" &amp; ROW()) &amp; IF(INDIRECT("E" &amp; ROW())="x", " in 2", " in 3"), "")</f>
        <v>Jessica Pegula in 2</v>
      </c>
    </row>
    <row r="14" spans="1:14" ht="265.2" x14ac:dyDescent="0.3">
      <c r="A14" s="37"/>
      <c r="B14" s="43" t="s">
        <v>89</v>
      </c>
      <c r="C14" s="37" t="s">
        <v>77</v>
      </c>
      <c r="D14" s="38">
        <v>0.61539999999999995</v>
      </c>
      <c r="E14" s="37"/>
      <c r="F14" s="37">
        <v>132</v>
      </c>
      <c r="G14" s="37">
        <v>27</v>
      </c>
      <c r="H14" s="37">
        <v>3.8199999332427979</v>
      </c>
      <c r="I14" s="24"/>
      <c r="J14" s="24"/>
      <c r="K14" s="48" t="s">
        <v>105</v>
      </c>
      <c r="L14" s="22">
        <v>7.5</v>
      </c>
      <c r="M14" s="22"/>
      <c r="N14" s="31" t="str" cm="1">
        <f t="array" aca="1" ref="N14" ca="1">IF(INDIRECT("M" &amp; ROW())="x", INDIRECT("B" &amp; ROW()) &amp; IF(INDIRECT("E" &amp; ROW())="x", " in 2", " in 3"), "")</f>
        <v/>
      </c>
    </row>
    <row r="15" spans="1:14" x14ac:dyDescent="0.3">
      <c r="A15" s="34">
        <v>5</v>
      </c>
      <c r="B15" s="42" t="s">
        <v>90</v>
      </c>
      <c r="C15" s="34" t="s">
        <v>91</v>
      </c>
      <c r="D15" s="36">
        <v>0.41689999999999999</v>
      </c>
      <c r="E15" s="34"/>
      <c r="F15" s="34">
        <v>126</v>
      </c>
      <c r="G15" s="34">
        <v>100</v>
      </c>
      <c r="H15" s="34">
        <v>3.1400001049041748</v>
      </c>
      <c r="I15" s="24"/>
      <c r="J15" s="24"/>
      <c r="K15" s="13"/>
      <c r="L15" s="22"/>
      <c r="M15" s="22"/>
      <c r="N15" s="31" t="str" cm="1">
        <f t="array" aca="1" ref="N15" ca="1">IF(INDIRECT("M" &amp; ROW())="x", INDIRECT("B" &amp; ROW()) &amp; IF(INDIRECT("E" &amp; ROW())="x", " in 2", " in 3"), "")</f>
        <v/>
      </c>
    </row>
    <row r="16" spans="1:14" ht="249.6" x14ac:dyDescent="0.3">
      <c r="A16" s="37"/>
      <c r="B16" s="45" t="s">
        <v>92</v>
      </c>
      <c r="C16" s="37" t="s">
        <v>55</v>
      </c>
      <c r="D16" s="38">
        <v>0.58309999999999995</v>
      </c>
      <c r="E16" s="37" t="s">
        <v>101</v>
      </c>
      <c r="F16" s="37">
        <v>58</v>
      </c>
      <c r="G16" s="37">
        <v>102</v>
      </c>
      <c r="H16" s="37">
        <v>1.4079999923706055</v>
      </c>
      <c r="I16" s="24">
        <v>1.42</v>
      </c>
      <c r="J16" s="24">
        <v>1.45</v>
      </c>
      <c r="K16" s="48" t="s">
        <v>106</v>
      </c>
      <c r="L16" s="22">
        <v>7.5</v>
      </c>
      <c r="M16" s="47" t="s">
        <v>101</v>
      </c>
      <c r="N16" s="31" t="str" cm="1">
        <f t="array" aca="1" ref="N16" ca="1">IF(INDIRECT("M" &amp; ROW())="x", INDIRECT("B" &amp; ROW()) &amp; IF(INDIRECT("E" &amp; ROW())="x", " in 2", " in 3"), "")</f>
        <v>Ann Li in 2</v>
      </c>
    </row>
    <row r="17" spans="1:14" x14ac:dyDescent="0.3">
      <c r="A17" s="34">
        <v>6</v>
      </c>
      <c r="B17" s="42" t="s">
        <v>93</v>
      </c>
      <c r="C17" s="34" t="s">
        <v>55</v>
      </c>
      <c r="D17" s="36">
        <v>0.36170000000000002</v>
      </c>
      <c r="E17" s="34" t="s">
        <v>101</v>
      </c>
      <c r="F17" s="34">
        <v>11</v>
      </c>
      <c r="G17" s="34">
        <v>7</v>
      </c>
      <c r="H17" s="34">
        <v>1.9429999589920044</v>
      </c>
      <c r="I17" s="24">
        <v>1.88</v>
      </c>
      <c r="J17" s="24">
        <v>2</v>
      </c>
      <c r="K17" s="13"/>
      <c r="L17" s="22"/>
      <c r="M17" s="22"/>
      <c r="N17" s="31" t="str" cm="1">
        <f t="array" aca="1" ref="N17" ca="1">IF(INDIRECT("M" &amp; ROW())="x", INDIRECT("B" &amp; ROW()) &amp; IF(INDIRECT("E" &amp; ROW())="x", " in 2", " in 3"), "")</f>
        <v/>
      </c>
    </row>
    <row r="18" spans="1:14" ht="234" x14ac:dyDescent="0.3">
      <c r="A18" s="37"/>
      <c r="B18" s="43" t="s">
        <v>94</v>
      </c>
      <c r="C18" s="37" t="s">
        <v>61</v>
      </c>
      <c r="D18" s="38">
        <v>0.63829999999999998</v>
      </c>
      <c r="E18" s="37"/>
      <c r="F18" s="37">
        <v>62</v>
      </c>
      <c r="G18" s="37">
        <v>136</v>
      </c>
      <c r="H18" s="37">
        <v>1.9429999589920044</v>
      </c>
      <c r="I18" s="24"/>
      <c r="J18" s="24">
        <v>2</v>
      </c>
      <c r="K18" s="48" t="s">
        <v>107</v>
      </c>
      <c r="L18" s="22">
        <v>6</v>
      </c>
      <c r="M18" s="47" t="s">
        <v>101</v>
      </c>
      <c r="N18" s="31" t="str" cm="1">
        <f t="array" aca="1" ref="N18" ca="1">IF(INDIRECT("M" &amp; ROW())="x", INDIRECT("B" &amp; ROW()) &amp; IF(INDIRECT("E" &amp; ROW())="x", " in 2", " in 3"), "")</f>
        <v>Barbora Krejcikova in 3</v>
      </c>
    </row>
    <row r="19" spans="1:14" x14ac:dyDescent="0.3">
      <c r="A19" s="34">
        <v>7</v>
      </c>
      <c r="B19" s="44" t="s">
        <v>76</v>
      </c>
      <c r="C19" s="34" t="s">
        <v>77</v>
      </c>
      <c r="D19" s="36">
        <v>0.51780000000000004</v>
      </c>
      <c r="E19" s="34" t="s">
        <v>101</v>
      </c>
      <c r="F19" s="34">
        <v>1</v>
      </c>
      <c r="G19" s="34">
        <v>1</v>
      </c>
      <c r="H19" s="34">
        <v>1.1610000133514404</v>
      </c>
      <c r="I19" s="24">
        <v>1.18</v>
      </c>
      <c r="J19" s="24">
        <v>1.25</v>
      </c>
      <c r="L19" s="22"/>
      <c r="M19" s="47" t="s">
        <v>101</v>
      </c>
      <c r="N19" s="31" t="str" cm="1">
        <f t="array" aca="1" ref="N19" ca="1">IF(INDIRECT("M" &amp; ROW())="x", INDIRECT("B" &amp; ROW()) &amp; IF(INDIRECT("E" &amp; ROW())="x", " in 2", " in 3"), "")</f>
        <v>Aryna Sabalenka in 2</v>
      </c>
    </row>
    <row r="20" spans="1:14" ht="265.2" x14ac:dyDescent="0.3">
      <c r="A20" s="37"/>
      <c r="B20" s="43" t="s">
        <v>78</v>
      </c>
      <c r="C20" s="37" t="s">
        <v>79</v>
      </c>
      <c r="D20" s="38">
        <v>0.48220000000000002</v>
      </c>
      <c r="E20" s="37"/>
      <c r="F20" s="37">
        <v>30</v>
      </c>
      <c r="G20" s="37">
        <v>26</v>
      </c>
      <c r="H20" s="37">
        <v>6</v>
      </c>
      <c r="I20" s="24"/>
      <c r="J20" s="24"/>
      <c r="K20" s="48" t="s">
        <v>108</v>
      </c>
      <c r="L20" s="22">
        <v>7.5</v>
      </c>
      <c r="M20" s="22"/>
      <c r="N20" s="31" t="str" cm="1">
        <f t="array" aca="1" ref="N20" ca="1">IF(INDIRECT("M" &amp; ROW())="x", INDIRECT("B" &amp; ROW()) &amp; IF(INDIRECT("E" &amp; ROW())="x", " in 2", " in 3"), "")</f>
        <v/>
      </c>
    </row>
    <row r="21" spans="1:14" x14ac:dyDescent="0.3">
      <c r="A21" s="34">
        <v>8</v>
      </c>
      <c r="B21" s="42" t="s">
        <v>95</v>
      </c>
      <c r="C21" s="34" t="s">
        <v>55</v>
      </c>
      <c r="D21" s="36">
        <v>0.58489999999999998</v>
      </c>
      <c r="E21" s="34" t="s">
        <v>101</v>
      </c>
      <c r="F21" s="34">
        <v>139</v>
      </c>
      <c r="G21" s="34">
        <v>44</v>
      </c>
      <c r="H21" s="34">
        <v>5.2199997901916504</v>
      </c>
      <c r="I21" s="24"/>
      <c r="J21" s="24"/>
      <c r="K21" s="13"/>
      <c r="L21" s="22"/>
      <c r="M21" s="22"/>
      <c r="N21" s="31" t="str" cm="1">
        <f t="array" aca="1" ref="N21" ca="1">IF(INDIRECT("M" &amp; ROW())="x", INDIRECT("B" &amp; ROW()) &amp; IF(INDIRECT("E" &amp; ROW())="x", " in 2", " in 3"), "")</f>
        <v/>
      </c>
    </row>
    <row r="22" spans="1:14" ht="249.6" x14ac:dyDescent="0.3">
      <c r="A22" s="37"/>
      <c r="B22" s="45" t="s">
        <v>96</v>
      </c>
      <c r="C22" s="37" t="s">
        <v>97</v>
      </c>
      <c r="D22" s="38">
        <v>0.41510000000000002</v>
      </c>
      <c r="E22" s="37"/>
      <c r="F22" s="37">
        <v>5</v>
      </c>
      <c r="G22" s="37">
        <v>21</v>
      </c>
      <c r="H22" s="37">
        <v>1.1950000524520874</v>
      </c>
      <c r="I22" s="24">
        <v>1.22</v>
      </c>
      <c r="J22" s="24">
        <v>1.45</v>
      </c>
      <c r="K22" s="48" t="s">
        <v>109</v>
      </c>
      <c r="L22" s="22">
        <v>7</v>
      </c>
      <c r="M22" s="47" t="s">
        <v>101</v>
      </c>
      <c r="N22" s="31" t="str" cm="1">
        <f t="array" aca="1" ref="N22" ca="1">IF(INDIRECT("M" &amp; ROW())="x", INDIRECT("B" &amp; ROW()) &amp; IF(INDIRECT("E" &amp; ROW())="x", " in 2", " in 3"), "")</f>
        <v>Mirra Andreeva in 3</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20">
    <sortCondition ref="A7:A2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2025-08-29T09:26:57Z</dcterms:modified>
</cp:coreProperties>
</file>