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144C66DA-1A7B-4F72-AEC2-B8B3CB5C5EE9}" xr6:coauthVersionLast="47" xr6:coauthVersionMax="47" xr10:uidLastSave="{00000000-0000-0000-0000-000000000000}"/>
  <bookViews>
    <workbookView xWindow="-48" yWindow="0" windowWidth="23172" windowHeight="12336"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29" i="6" a="1"/>
  <c r="N100" i="6" a="1"/>
  <c r="N104" i="1" a="1"/>
  <c r="N193" i="6" a="1"/>
  <c r="N93" i="6" a="1"/>
  <c r="N143" i="1" a="1"/>
  <c r="N75" i="1" a="1"/>
  <c r="N170" i="1" a="1"/>
  <c r="N87" i="1" a="1"/>
  <c r="N85" i="1" a="1"/>
  <c r="N96" i="6" a="1"/>
  <c r="N188" i="6" a="1"/>
  <c r="N50" i="1" a="1"/>
  <c r="N184" i="6" a="1"/>
  <c r="N169" i="1" a="1"/>
  <c r="N35" i="1" a="1"/>
  <c r="N201" i="6" a="1"/>
  <c r="N151" i="1" a="1"/>
  <c r="N134" i="6" a="1"/>
  <c r="N41" i="1" a="1"/>
  <c r="N12" i="6" a="1"/>
  <c r="N74" i="6" a="1"/>
  <c r="N146" i="1" a="1"/>
  <c r="N142" i="1" a="1"/>
  <c r="N90" i="6" a="1"/>
  <c r="N101" i="6" a="1"/>
  <c r="N123" i="6" a="1"/>
  <c r="N99" i="6" a="1"/>
  <c r="N95" i="6" a="1"/>
  <c r="N117" i="6" a="1"/>
  <c r="N24" i="6" a="1"/>
  <c r="N21" i="6" a="1"/>
  <c r="N122" i="1" a="1"/>
  <c r="N176" i="6" a="1"/>
  <c r="N99" i="1" a="1"/>
  <c r="N62" i="6" a="1"/>
  <c r="N156" i="1" a="1"/>
  <c r="N73" i="1" a="1"/>
  <c r="N61" i="6" a="1"/>
  <c r="N81" i="1" a="1"/>
  <c r="N81" i="6" a="1"/>
  <c r="N109" i="6" a="1"/>
  <c r="N92" i="1" a="1"/>
  <c r="N168" i="1" a="1"/>
  <c r="N172" i="6" a="1"/>
  <c r="N175" i="1" a="1"/>
  <c r="N175" i="6" a="1"/>
  <c r="N157" i="1" a="1"/>
  <c r="N122" i="6" a="1"/>
  <c r="N72" i="6" a="1"/>
  <c r="N55" i="1" a="1"/>
  <c r="N56" i="6" a="1"/>
  <c r="N70" i="6" a="1"/>
  <c r="N97" i="1" a="1"/>
  <c r="N86" i="6" a="1"/>
  <c r="N133" i="6" a="1"/>
  <c r="N27" i="6" a="1"/>
  <c r="N132" i="6" a="1"/>
  <c r="N73" i="6" a="1"/>
  <c r="N41" i="6" a="1"/>
  <c r="N36" i="6" a="1"/>
  <c r="N119" i="6" a="1"/>
  <c r="N110" i="6" a="1"/>
  <c r="N182" i="6" a="1"/>
  <c r="N147" i="1" a="1"/>
  <c r="N183" i="6" a="1"/>
  <c r="N65" i="6" a="1"/>
  <c r="N148" i="1" a="1"/>
  <c r="N111" i="6" a="1"/>
  <c r="N39" i="6" a="1"/>
  <c r="N195" i="6" a="1"/>
  <c r="N71" i="6" a="1"/>
  <c r="N158" i="1" a="1"/>
  <c r="N79" i="6" a="1"/>
  <c r="N96" i="1" a="1"/>
  <c r="N154" i="1" a="1"/>
  <c r="N173" i="6" a="1"/>
  <c r="N63" i="1" a="1"/>
  <c r="N58" i="1" a="1"/>
  <c r="N115" i="1" a="1"/>
  <c r="N51" i="1" a="1"/>
  <c r="N33" i="6" a="1"/>
  <c r="N164" i="6" a="1"/>
  <c r="N30" i="6" a="1"/>
  <c r="N67" i="6" a="1"/>
  <c r="N75" i="6" a="1"/>
  <c r="N136" i="1" a="1"/>
  <c r="N37" i="1" a="1"/>
  <c r="N95" i="1" a="1"/>
  <c r="N15" i="6" a="1"/>
  <c r="N158" i="6" a="1"/>
  <c r="N76" i="6" a="1"/>
  <c r="N132" i="1" a="1"/>
  <c r="N189" i="6" a="1"/>
  <c r="N98" i="1" a="1"/>
  <c r="N51" i="6" a="1"/>
  <c r="N42" i="1" a="1"/>
  <c r="N185" i="6" a="1"/>
  <c r="N146" i="6" a="1"/>
  <c r="N94" i="6" a="1"/>
  <c r="N26" i="6" a="1"/>
  <c r="N119" i="1" a="1"/>
  <c r="N157" i="6" a="1"/>
  <c r="N212" i="6" a="1"/>
  <c r="N58" i="6" a="1"/>
  <c r="N137" i="1" a="1"/>
  <c r="N202" i="6" a="1"/>
  <c r="N37" i="6" a="1"/>
  <c r="N208" i="6" a="1"/>
  <c r="N128" i="6" a="1"/>
  <c r="N92" i="6" a="1"/>
  <c r="N124" i="6" a="1"/>
  <c r="N65" i="1" a="1"/>
  <c r="N161" i="6" a="1"/>
  <c r="N45" i="1" a="1"/>
  <c r="N113" i="1" a="1"/>
  <c r="N140" i="6" a="1"/>
  <c r="N18" i="6" a="1"/>
  <c r="N214" i="6" a="1"/>
  <c r="N78" i="1" a="1"/>
  <c r="N171" i="6" a="1"/>
  <c r="N86" i="1" a="1"/>
  <c r="N171" i="1" a="1"/>
  <c r="N68" i="1" a="1"/>
  <c r="N174" i="1" a="1"/>
  <c r="N89" i="1" a="1"/>
  <c r="N7" i="6" a="1"/>
  <c r="N173" i="1" a="1"/>
  <c r="N134" i="1" a="1"/>
  <c r="N103" i="6" a="1"/>
  <c r="N78" i="6" a="1"/>
  <c r="N79" i="1" a="1"/>
  <c r="N174" i="6" a="1"/>
  <c r="N28" i="6" a="1"/>
  <c r="N88" i="6" a="1"/>
  <c r="N20" i="6" a="1"/>
  <c r="N156" i="6" a="1"/>
  <c r="N166" i="6" a="1"/>
  <c r="N54" i="6" a="1"/>
  <c r="N102" i="6" a="1"/>
  <c r="N165" i="6" a="1"/>
  <c r="N46" i="1" a="1"/>
  <c r="N14" i="6" a="1"/>
  <c r="N160" i="6" a="1"/>
  <c r="N149" i="1" a="1"/>
  <c r="N43" i="6" a="1"/>
  <c r="N9" i="6" a="1"/>
  <c r="N153" i="1" a="1"/>
  <c r="N40" i="6" a="1"/>
  <c r="N143" i="6" a="1"/>
  <c r="N127" i="6" a="1"/>
  <c r="N109" i="1" a="1"/>
  <c r="N116" i="6" a="1"/>
  <c r="N142" i="6" a="1"/>
  <c r="N105" i="6" a="1"/>
  <c r="N124" i="1" a="1"/>
  <c r="N150" i="1" a="1"/>
  <c r="N88" i="1" a="1"/>
  <c r="N52" i="1" a="1"/>
  <c r="N105" i="1" a="1"/>
  <c r="N36" i="1" a="1"/>
  <c r="N71" i="1" a="1"/>
  <c r="N38" i="1" a="1"/>
  <c r="N112" i="6" a="1"/>
  <c r="N207" i="6" a="1"/>
  <c r="N176" i="1" a="1"/>
  <c r="N129" i="1" a="1"/>
  <c r="N116" i="1" a="1"/>
  <c r="N180" i="1" a="1"/>
  <c r="N77" i="1" a="1"/>
  <c r="N108" i="6" a="1"/>
  <c r="N80" i="1" a="1"/>
  <c r="N130" i="6" a="1"/>
  <c r="N47" i="1" a="1"/>
  <c r="N144" i="6" a="1"/>
  <c r="N57" i="1" a="1"/>
  <c r="N159" i="6" a="1"/>
  <c r="N32" i="1" a="1"/>
  <c r="N102" i="1" a="1"/>
  <c r="N118" i="1" a="1"/>
  <c r="N34" i="6" a="1"/>
  <c r="N43" i="1" a="1"/>
  <c r="N76" i="1" a="1"/>
  <c r="N112" i="1" a="1"/>
  <c r="N50" i="6" a="1"/>
  <c r="N209" i="6" a="1"/>
  <c r="N126" i="6" a="1"/>
  <c r="N48" i="1" a="1"/>
  <c r="N106" i="6" a="1"/>
  <c r="N186" i="6" a="1"/>
  <c r="N135" i="1" a="1"/>
  <c r="N113" i="6" a="1"/>
  <c r="N103" i="1" a="1"/>
  <c r="N91" i="1" a="1"/>
  <c r="N114" i="1" a="1"/>
  <c r="N130" i="1" a="1"/>
  <c r="N63" i="6" a="1"/>
  <c r="N172" i="1" a="1"/>
  <c r="N161" i="1" a="1"/>
  <c r="N211" i="6" a="1"/>
  <c r="N101" i="1" a="1"/>
  <c r="N179" i="1" a="1"/>
  <c r="N10" i="6" a="1"/>
  <c r="N199" i="6" a="1"/>
  <c r="N145" i="6" a="1"/>
  <c r="N144" i="1" a="1"/>
  <c r="N131" i="1" a="1"/>
  <c r="N70" i="1" a="1"/>
  <c r="N53" i="1" a="1"/>
  <c r="N118" i="6" a="1"/>
  <c r="N120" i="1" a="1"/>
  <c r="N150" i="6" a="1"/>
  <c r="N206" i="6" a="1"/>
  <c r="N151" i="6" a="1"/>
  <c r="N162" i="6" a="1"/>
  <c r="N145" i="1" a="1"/>
  <c r="N163" i="1" a="1"/>
  <c r="N23" i="6" a="1"/>
  <c r="N159" i="1" a="1"/>
  <c r="N149" i="6" a="1"/>
  <c r="N155" i="6" a="1"/>
  <c r="N203" i="6" a="1"/>
  <c r="N205" i="6" a="1"/>
  <c r="N49" i="6" a="1"/>
  <c r="N138" i="6" a="1"/>
  <c r="N114" i="6" a="1"/>
  <c r="N147" i="6" a="1"/>
  <c r="N133" i="1" a="1"/>
  <c r="N121" i="6" a="1"/>
  <c r="N80" i="6" a="1"/>
  <c r="N100" i="1" a="1"/>
  <c r="N59" i="1" a="1"/>
  <c r="N62" i="1" a="1"/>
  <c r="N82" i="1" a="1"/>
  <c r="N123" i="1" a="1"/>
  <c r="N68" i="6" a="1"/>
  <c r="N77" i="6" a="1"/>
  <c r="N108" i="1" a="1"/>
  <c r="N94" i="1" a="1"/>
  <c r="N57" i="6" a="1"/>
  <c r="N148" i="6" a="1"/>
  <c r="N117" i="1" a="1"/>
  <c r="N141" i="6" a="1"/>
  <c r="N69" i="6" a="1"/>
  <c r="N196" i="6" a="1"/>
  <c r="N72" i="1" a="1"/>
  <c r="N47" i="6" a="1"/>
  <c r="N164" i="1" a="1"/>
  <c r="N128" i="1" a="1"/>
  <c r="N168" i="6" a="1"/>
  <c r="N84" i="1" a="1"/>
  <c r="N163" i="6" a="1"/>
  <c r="N187" i="6" a="1"/>
  <c r="N136" i="6" a="1"/>
  <c r="N191" i="6" a="1"/>
  <c r="N61" i="1" a="1"/>
  <c r="N160" i="1" a="1"/>
  <c r="N39" i="1" a="1"/>
  <c r="N46" i="6" a="1"/>
  <c r="N38" i="6" a="1"/>
  <c r="N178" i="1" a="1"/>
  <c r="N35" i="6" a="1"/>
  <c r="N154" i="6" a="1"/>
  <c r="N179" i="6" a="1"/>
  <c r="N190" i="6" a="1"/>
  <c r="N167" i="6" a="1"/>
  <c r="N90" i="1" a="1"/>
  <c r="N89" i="6" a="1"/>
  <c r="N13" i="6" a="1"/>
  <c r="N83" i="6" a="1"/>
  <c r="N152" i="6" a="1"/>
  <c r="N56" i="1" a="1"/>
  <c r="N44" i="1" a="1"/>
  <c r="N44" i="6" a="1"/>
  <c r="N192" i="6" a="1"/>
  <c r="N97" i="6" a="1"/>
  <c r="N155" i="1" a="1"/>
  <c r="N135" i="6" a="1"/>
  <c r="N131" i="6" a="1"/>
  <c r="N8" i="6" a="1"/>
  <c r="N198" i="6" a="1"/>
  <c r="N31" i="6" a="1"/>
  <c r="N139" i="1" a="1"/>
  <c r="N162" i="1" a="1"/>
  <c r="N153" i="6" a="1"/>
  <c r="N82" i="6" a="1"/>
  <c r="N166" i="1" a="1"/>
  <c r="N22" i="6" a="1"/>
  <c r="N197" i="6" a="1"/>
  <c r="N115" i="6" a="1"/>
  <c r="N87" i="6" a="1"/>
  <c r="N60" i="1" a="1"/>
  <c r="N177" i="1" a="1"/>
  <c r="N169" i="6" a="1"/>
  <c r="N165" i="1" a="1"/>
  <c r="N60" i="6" a="1"/>
  <c r="N69" i="1" a="1"/>
  <c r="N178" i="6" a="1"/>
  <c r="N204" i="6" a="1"/>
  <c r="N33" i="1" a="1"/>
  <c r="N139" i="6" a="1"/>
  <c r="N53" i="6" a="1"/>
  <c r="N121" i="1" a="1"/>
  <c r="N106" i="1" a="1"/>
  <c r="N152" i="1" a="1"/>
  <c r="N181" i="6" a="1"/>
  <c r="N107" i="6" a="1"/>
  <c r="N67" i="1" a="1"/>
  <c r="N137" i="6" a="1"/>
  <c r="N55" i="6" a="1"/>
  <c r="N11" i="6" a="1"/>
  <c r="N29" i="6" a="1"/>
  <c r="N17" i="6" a="1"/>
  <c r="N104" i="6" a="1"/>
  <c r="N42" i="6" a="1"/>
  <c r="N59" i="6" a="1"/>
  <c r="N181" i="1" a="1"/>
  <c r="N140" i="1" a="1"/>
  <c r="N194" i="6" a="1"/>
  <c r="N107" i="1" a="1"/>
  <c r="N120" i="6" a="1"/>
  <c r="N49" i="1" a="1"/>
  <c r="N167" i="1" a="1"/>
  <c r="N213" i="6" a="1"/>
  <c r="N111" i="1" a="1"/>
  <c r="N200" i="6" a="1"/>
  <c r="N32" i="6" a="1"/>
  <c r="N64" i="1" a="1"/>
  <c r="N110" i="1" a="1"/>
  <c r="N170" i="6" a="1"/>
  <c r="N74" i="1" a="1"/>
  <c r="N126" i="1" a="1"/>
  <c r="N91" i="6" a="1"/>
  <c r="N31" i="1" a="1"/>
  <c r="N64" i="6" a="1"/>
  <c r="N66" i="6" a="1"/>
  <c r="N125" i="1" a="1"/>
  <c r="N16" i="6" a="1"/>
  <c r="N210" i="6" a="1"/>
  <c r="N45" i="6" a="1"/>
  <c r="N83" i="1" a="1"/>
  <c r="N66" i="1" a="1"/>
  <c r="N54" i="1" a="1"/>
  <c r="N98" i="6" a="1"/>
  <c r="N127" i="1" a="1"/>
  <c r="N141" i="1" a="1"/>
  <c r="N48" i="6" a="1"/>
  <c r="N52" i="6" a="1"/>
  <c r="N125" i="6" a="1"/>
  <c r="N180" i="6" a="1"/>
  <c r="N93" i="1" a="1"/>
  <c r="N84" i="6" a="1"/>
  <c r="N19" i="6" a="1"/>
  <c r="N34" i="1" a="1"/>
  <c r="N177" i="6" a="1"/>
  <c r="N138" i="1" a="1"/>
  <c r="N85" i="6" a="1"/>
  <c r="N25" i="6" a="1"/>
  <c r="N25" i="6" l="1"/>
  <c r="O8" i="1"/>
  <c r="N85" i="6"/>
  <c r="N138" i="1"/>
  <c r="N177" i="6"/>
  <c r="N34" i="1"/>
  <c r="N19" i="6"/>
  <c r="N84" i="6"/>
  <c r="N93" i="1"/>
  <c r="N180" i="6"/>
  <c r="N125" i="6"/>
  <c r="N52" i="6"/>
  <c r="N48" i="6"/>
  <c r="N141" i="1"/>
  <c r="N127" i="1"/>
  <c r="N98" i="6"/>
  <c r="N54" i="1"/>
  <c r="N66" i="1"/>
  <c r="N83" i="1"/>
  <c r="N45" i="6"/>
  <c r="N210" i="6"/>
  <c r="N16" i="6"/>
  <c r="N125" i="1"/>
  <c r="N66" i="6"/>
  <c r="N64" i="6"/>
  <c r="N31" i="1"/>
  <c r="N91" i="6"/>
  <c r="N126" i="1"/>
  <c r="N74" i="1"/>
  <c r="N170" i="6"/>
  <c r="N110" i="1"/>
  <c r="N64" i="1"/>
  <c r="N32" i="6"/>
  <c r="N200" i="6"/>
  <c r="N111" i="1"/>
  <c r="N213" i="6"/>
  <c r="N167" i="1"/>
  <c r="N49" i="1"/>
  <c r="N120" i="6"/>
  <c r="N107" i="1"/>
  <c r="N194" i="6"/>
  <c r="N140" i="1"/>
  <c r="N181" i="1"/>
  <c r="N59" i="6"/>
  <c r="N42" i="6"/>
  <c r="N104" i="6"/>
  <c r="N17" i="6"/>
  <c r="N29" i="6"/>
  <c r="N11" i="6"/>
  <c r="N55" i="6"/>
  <c r="N137" i="6"/>
  <c r="N67" i="1"/>
  <c r="N107" i="6"/>
  <c r="N181" i="6"/>
  <c r="N152" i="1"/>
  <c r="N106" i="1"/>
  <c r="N121" i="1"/>
  <c r="N53" i="6"/>
  <c r="N139" i="6"/>
  <c r="N33" i="1"/>
  <c r="N204" i="6"/>
  <c r="N178" i="6"/>
  <c r="N69" i="1"/>
  <c r="N60" i="6"/>
  <c r="N165" i="1"/>
  <c r="N169" i="6"/>
  <c r="N177" i="1"/>
  <c r="N60" i="1"/>
  <c r="N87" i="6"/>
  <c r="N115" i="6"/>
  <c r="N197" i="6"/>
  <c r="N22" i="6"/>
  <c r="N166" i="1"/>
  <c r="N82" i="6"/>
  <c r="N153" i="6"/>
  <c r="N162" i="1"/>
  <c r="N139" i="1"/>
  <c r="N31" i="6"/>
  <c r="N198" i="6"/>
  <c r="N8" i="6"/>
  <c r="N131" i="6"/>
  <c r="N135" i="6"/>
  <c r="N155" i="1"/>
  <c r="N97" i="6"/>
  <c r="N192" i="6"/>
  <c r="N44" i="6"/>
  <c r="N44" i="1"/>
  <c r="N56" i="1"/>
  <c r="N152" i="6"/>
  <c r="N83" i="6"/>
  <c r="N13" i="6"/>
  <c r="N89" i="6"/>
  <c r="N90" i="1"/>
  <c r="N167" i="6"/>
  <c r="N190" i="6"/>
  <c r="N179" i="6"/>
  <c r="N154" i="6"/>
  <c r="N35" i="6"/>
  <c r="N178" i="1"/>
  <c r="N38" i="6"/>
  <c r="N46" i="6"/>
  <c r="N39" i="1"/>
  <c r="N160" i="1"/>
  <c r="N61" i="1"/>
  <c r="N191" i="6"/>
  <c r="N136" i="6"/>
  <c r="N187" i="6"/>
  <c r="N163" i="6"/>
  <c r="N84" i="1"/>
  <c r="N168" i="6"/>
  <c r="N128" i="1"/>
  <c r="N164" i="1"/>
  <c r="N47" i="6"/>
  <c r="N72" i="1"/>
  <c r="N196" i="6"/>
  <c r="N69" i="6"/>
  <c r="N141" i="6"/>
  <c r="N117" i="1"/>
  <c r="N148" i="6"/>
  <c r="N57" i="6"/>
  <c r="N94" i="1"/>
  <c r="N108" i="1"/>
  <c r="N77" i="6"/>
  <c r="N68" i="6"/>
  <c r="N123" i="1"/>
  <c r="N82" i="1"/>
  <c r="N62" i="1"/>
  <c r="N59" i="1"/>
  <c r="N100" i="1"/>
  <c r="N80" i="6"/>
  <c r="N121" i="6"/>
  <c r="N133" i="1"/>
  <c r="N147" i="6"/>
  <c r="N114" i="6"/>
  <c r="N138" i="6"/>
  <c r="N49" i="6"/>
  <c r="N205" i="6"/>
  <c r="N203" i="6"/>
  <c r="N155" i="6"/>
  <c r="N149" i="6"/>
  <c r="N159" i="1"/>
  <c r="N23" i="6"/>
  <c r="N163" i="1"/>
  <c r="N145" i="1"/>
  <c r="N162" i="6"/>
  <c r="N151" i="6"/>
  <c r="N206" i="6"/>
  <c r="N150" i="6"/>
  <c r="N120" i="1"/>
  <c r="N118" i="6"/>
  <c r="N53" i="1"/>
  <c r="N70" i="1"/>
  <c r="N131" i="1"/>
  <c r="N144" i="1"/>
  <c r="N145" i="6"/>
  <c r="N199" i="6"/>
  <c r="O7" i="1"/>
  <c r="N10" i="6"/>
  <c r="N179" i="1"/>
  <c r="N101" i="1"/>
  <c r="N211" i="6"/>
  <c r="N161" i="1"/>
  <c r="N172" i="1"/>
  <c r="N63" i="6"/>
  <c r="N130" i="1"/>
  <c r="N114" i="1"/>
  <c r="N91" i="1"/>
  <c r="N103" i="1"/>
  <c r="N113" i="6"/>
  <c r="N135" i="1"/>
  <c r="N186" i="6"/>
  <c r="N106" i="6"/>
  <c r="N48" i="1"/>
  <c r="N126" i="6"/>
  <c r="N209" i="6"/>
  <c r="N50" i="6"/>
  <c r="N112" i="1"/>
  <c r="N76" i="1"/>
  <c r="N43" i="1"/>
  <c r="N34" i="6"/>
  <c r="N118" i="1"/>
  <c r="N102" i="1"/>
  <c r="N32" i="1"/>
  <c r="N159" i="6"/>
  <c r="N57" i="1"/>
  <c r="N144" i="6"/>
  <c r="N47" i="1"/>
  <c r="N130" i="6"/>
  <c r="N80" i="1"/>
  <c r="N108" i="6"/>
  <c r="N77" i="1"/>
  <c r="N180" i="1"/>
  <c r="N116" i="1"/>
  <c r="N129" i="1"/>
  <c r="N176" i="1"/>
  <c r="N207" i="6"/>
  <c r="N112" i="6"/>
  <c r="N38" i="1"/>
  <c r="N71" i="1"/>
  <c r="N36" i="1"/>
  <c r="N105" i="1"/>
  <c r="N52" i="1"/>
  <c r="N88" i="1"/>
  <c r="N150" i="1"/>
  <c r="N124" i="1"/>
  <c r="N105" i="6"/>
  <c r="N142" i="6"/>
  <c r="N116" i="6"/>
  <c r="N109" i="1"/>
  <c r="N127" i="6"/>
  <c r="N143" i="6"/>
  <c r="N40" i="6"/>
  <c r="N153" i="1"/>
  <c r="N9" i="6"/>
  <c r="N43" i="6"/>
  <c r="N149" i="1"/>
  <c r="N160" i="6"/>
  <c r="N14" i="6"/>
  <c r="N46" i="1"/>
  <c r="N165" i="6"/>
  <c r="N102" i="6"/>
  <c r="N54" i="6"/>
  <c r="N166" i="6"/>
  <c r="N156" i="6"/>
  <c r="N20" i="6"/>
  <c r="N88" i="6"/>
  <c r="N28" i="6"/>
  <c r="N174" i="6"/>
  <c r="N79" i="1"/>
  <c r="N78" i="6"/>
  <c r="N103" i="6"/>
  <c r="N134" i="1"/>
  <c r="N173" i="1"/>
  <c r="N7" i="6"/>
  <c r="N89" i="1"/>
  <c r="N174" i="1"/>
  <c r="N68" i="1"/>
  <c r="N171" i="1"/>
  <c r="N86" i="1"/>
  <c r="N171" i="6"/>
  <c r="N78" i="1"/>
  <c r="N214" i="6"/>
  <c r="N18" i="6"/>
  <c r="N140" i="6"/>
  <c r="N113" i="1"/>
  <c r="N45" i="1"/>
  <c r="N161" i="6"/>
  <c r="N65" i="1"/>
  <c r="N124" i="6"/>
  <c r="N92" i="6"/>
  <c r="N128" i="6"/>
  <c r="N208" i="6"/>
  <c r="N37" i="6"/>
  <c r="N202" i="6"/>
  <c r="N137" i="1"/>
  <c r="N58" i="6"/>
  <c r="N212" i="6"/>
  <c r="N157" i="6"/>
  <c r="N119" i="1"/>
  <c r="N26" i="6"/>
  <c r="N94" i="6"/>
  <c r="N146" i="6"/>
  <c r="N185" i="6"/>
  <c r="N42" i="1"/>
  <c r="N51" i="6"/>
  <c r="N98" i="1"/>
  <c r="N189" i="6"/>
  <c r="N132" i="1"/>
  <c r="N76" i="6"/>
  <c r="N158" i="6"/>
  <c r="N15" i="6"/>
  <c r="N95" i="1"/>
  <c r="N37" i="1"/>
  <c r="N136" i="1"/>
  <c r="N75" i="6"/>
  <c r="N67" i="6"/>
  <c r="N30" i="6"/>
  <c r="N164" i="6"/>
  <c r="N33" i="6"/>
  <c r="N51" i="1"/>
  <c r="N115" i="1"/>
  <c r="N58" i="1"/>
  <c r="N63" i="1"/>
  <c r="N173" i="6"/>
  <c r="N154" i="1"/>
  <c r="N96" i="1"/>
  <c r="N79" i="6"/>
  <c r="N158" i="1"/>
  <c r="N71" i="6"/>
  <c r="N195" i="6"/>
  <c r="N39" i="6"/>
  <c r="N111" i="6"/>
  <c r="N148" i="1"/>
  <c r="N65" i="6"/>
  <c r="N183" i="6"/>
  <c r="N147" i="1"/>
  <c r="N182" i="6"/>
  <c r="N110" i="6"/>
  <c r="N119" i="6"/>
  <c r="N36" i="6"/>
  <c r="N41" i="6"/>
  <c r="N73" i="6"/>
  <c r="N132" i="6"/>
  <c r="N27" i="6"/>
  <c r="N133" i="6"/>
  <c r="N86" i="6"/>
  <c r="N97" i="1"/>
  <c r="N70" i="6"/>
  <c r="N56" i="6"/>
  <c r="N55" i="1"/>
  <c r="N72" i="6"/>
  <c r="N122" i="6"/>
  <c r="N157" i="1"/>
  <c r="N175" i="6"/>
  <c r="N175" i="1"/>
  <c r="N172" i="6"/>
  <c r="N168" i="1"/>
  <c r="N92" i="1"/>
  <c r="N109" i="6"/>
  <c r="N81" i="6"/>
  <c r="N81" i="1"/>
  <c r="N61" i="6"/>
  <c r="N73" i="1"/>
  <c r="N156" i="1"/>
  <c r="N62" i="6"/>
  <c r="N99" i="1"/>
  <c r="N176" i="6"/>
  <c r="N122" i="1"/>
  <c r="N21" i="6"/>
  <c r="N24" i="6"/>
  <c r="N117" i="6"/>
  <c r="N95" i="6"/>
  <c r="N99" i="6"/>
  <c r="N123" i="6"/>
  <c r="N101" i="6"/>
  <c r="N90" i="6"/>
  <c r="N142" i="1"/>
  <c r="N146" i="1"/>
  <c r="N74" i="6"/>
  <c r="N12" i="6"/>
  <c r="N41" i="1"/>
  <c r="N134" i="6"/>
  <c r="N151" i="1"/>
  <c r="N201" i="6"/>
  <c r="N35" i="1"/>
  <c r="N169" i="1"/>
  <c r="N184" i="6"/>
  <c r="N50" i="1"/>
  <c r="N188" i="6"/>
  <c r="N96" i="6"/>
  <c r="N85" i="1"/>
  <c r="N87" i="1"/>
  <c r="N170" i="1"/>
  <c r="N75" i="1"/>
  <c r="N143" i="1"/>
  <c r="N93" i="6"/>
  <c r="N193" i="6"/>
  <c r="N104" i="1"/>
  <c r="N100" i="6"/>
  <c r="N129"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<sst xmlns="http://schemas.openxmlformats.org/spreadsheetml/2006/main" count="194" uniqueCount="132">
  <si>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</si>
  <si>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</si>
  <si>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</si>
  <si>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</si>
  <si>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</si>
  <si>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</si>
  <si>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</si>
  <si>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</si>
  <si>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</si>
  <si>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</si>
  <si>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</si>
  <si>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</si>
  <si>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</si>
  <si>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</si>
  <si>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</si>
  <si>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</si>
  <si>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</si>
  <si>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</si>
  <si>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</si>
  <si>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</si>
  <si>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</si>
  <si>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</si>
  <si>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</si>
  <si>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</si>
  <si>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</si>
  <si>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</si>
  <si>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</si>
  <si>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</si>
  <si>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</si>
  <si>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</si>
  <si>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</si>
  <si>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</si>
  <si>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</si>
  <si>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</si>
  <si>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</si>
  <si>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</si>
  <si>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</si>
  <si>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</si>
  <si>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</si>
  <si>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</si>
  <si>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</si>
  <si>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</si>
  <si>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</si>
  <si>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</si>
  <si>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</si>
  <si>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</si>
  <si>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</si>
  <si>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</si>
  <si>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</si>
  <si>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</si>
  <si>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</si>
  <si>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</si>
  <si>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</si>
  <si>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U.S. Open - New York, Grand slam, USA, Hard, 25/08/2025, $40.4M, Grand Slam                                                                                                                                                                                                                                                     </t>
  </si>
  <si>
    <t>Jannik Sinner</t>
  </si>
  <si>
    <t>ITA</t>
  </si>
  <si>
    <t>Denis Shapovalov</t>
  </si>
  <si>
    <t>CAN</t>
  </si>
  <si>
    <t>Alexander Bublik</t>
  </si>
  <si>
    <t>KAZ</t>
  </si>
  <si>
    <t>Tommy Paul</t>
  </si>
  <si>
    <t>USA</t>
  </si>
  <si>
    <t>Lorenzo Musetti</t>
  </si>
  <si>
    <t>Flavio Cobolli</t>
  </si>
  <si>
    <t>Jaume Antoni Munar Clar</t>
  </si>
  <si>
    <t>ESP</t>
  </si>
  <si>
    <t>Zizou Bergs</t>
  </si>
  <si>
    <t>BEL</t>
  </si>
  <si>
    <t>Alexander Zverev</t>
  </si>
  <si>
    <t>GER</t>
  </si>
  <si>
    <t>Felix Auger Aliassime</t>
  </si>
  <si>
    <t>Chak Lam Coleman Wong</t>
  </si>
  <si>
    <t>HKG</t>
  </si>
  <si>
    <t>Andrey Rublev</t>
  </si>
  <si>
    <t>RUS</t>
  </si>
  <si>
    <t>Kamil Majchrzak</t>
  </si>
  <si>
    <t>POL</t>
  </si>
  <si>
    <t>Leandro Riedi</t>
  </si>
  <si>
    <t>SUI</t>
  </si>
  <si>
    <t>Daniel Altmaier</t>
  </si>
  <si>
    <t>Alex De Minaur</t>
  </si>
  <si>
    <t>AUS</t>
  </si>
  <si>
    <t>Diane Parry</t>
  </si>
  <si>
    <t>FRA</t>
  </si>
  <si>
    <t>Marta Kostyuk</t>
  </si>
  <si>
    <t>UKR</t>
  </si>
  <si>
    <t>Linda Noskova</t>
  </si>
  <si>
    <t>CZE</t>
  </si>
  <si>
    <t>Karolina Muchova</t>
  </si>
  <si>
    <t>Daria Kasatkina</t>
  </si>
  <si>
    <t>Naomi Osaka</t>
  </si>
  <si>
    <t>JPN</t>
  </si>
  <si>
    <t>Magdalena Frech</t>
  </si>
  <si>
    <t>Cori Gauff</t>
  </si>
  <si>
    <t>Amanda Anisimova</t>
  </si>
  <si>
    <t>Jaqueline Cristian</t>
  </si>
  <si>
    <t>ROU</t>
  </si>
  <si>
    <t>Beatriz Haddad Maia</t>
  </si>
  <si>
    <t>BRA</t>
  </si>
  <si>
    <t>Maria Sakkari</t>
  </si>
  <si>
    <t>GRE</t>
  </si>
  <si>
    <t>Ekaterina Alexandrova</t>
  </si>
  <si>
    <t>Laura Siegemund</t>
  </si>
  <si>
    <t>Anna Kalinskaya</t>
  </si>
  <si>
    <t>Iga Swiatek</t>
  </si>
  <si>
    <t>x</t>
  </si>
  <si>
    <r>
      <t xml:space="preserve">1st meeting. Hard win %'s are better for Muchova.
Noskova lost in the 1st round last year. 2 sets win over Galfi in the 1st round. In the 2nd round, Lys retired. Quarter finals in Monterrey 2025, Final in Prague 2025, Quarter finals in Dubai 2025, 3rd Round in Doha 2025, Semi finals in Abu Dhabi 2025, Title in Monterrey 2024.
Muchova reached the Semi final last season. She needed 3 sets against Williams in the 1st round as 1.07 favourite. 3 sets win over Cirstea in the 2nd round. 3rd round in Cincinnati. 4th Round in Montreal 2025, 4th Round in Indian Wells 2025, Semi finals in Dubai 2025, Semi finals in Ningbo 2024, Final in Beijing 2024.
12 month and 2025 stats favour Noskova on serve. Stats for their last 10 on hard favour her on serve. Good chance of 3 sets. 
</t>
    </r>
    <r>
      <rPr>
        <b/>
        <sz val="12"/>
        <color theme="1"/>
        <rFont val="Calibri"/>
        <family val="2"/>
        <scheme val="minor"/>
      </rPr>
      <t xml:space="preserve">Lay Muchova around 1.60 and remove liability at 2.10. Lay set 1 winner. </t>
    </r>
  </si>
  <si>
    <r>
      <t xml:space="preserve">Gauff 2-0. Most recent May 2024, clay, 2 sets. She won on hard in Jan 2024, 2 sets. Hard win %'s are better for Gauff.
Frech reached the 1st round last year. 2 sets win over Gibson in the 1st round. 3 sets win over Stearns in the 2nd round. Quarter finals in Washington 2025, 3rd Round at the Australian Open 2025, Quarter finals in Wuhan 2024, 4th Round in Beijing 2024, Title in Guadalajara 2024
Gauff reached the 4th round last season. She needed 3 sets against Tomljanovic in the 1st round. 2 sets win over Vekic in the 2nd round. Quarter finals in Cincinnati 2025, 4th Round in Montreal 2025, 4th Round in Miami 2025, 4th Round in Indian Wells 2025, Quarter finals at the Australian Open 2025, Semi finals in Wuhan 2024, Title in Beijing 2024.
12 month and 2025 stats favour Gauff. 
</t>
    </r>
    <r>
      <rPr>
        <b/>
        <sz val="12"/>
        <color theme="1"/>
        <rFont val="Calibri"/>
        <family val="2"/>
        <scheme val="minor"/>
      </rPr>
      <t>Back Gauff if she loses set 1.</t>
    </r>
  </si>
  <si>
    <r>
      <t xml:space="preserve">Kostyuk 2-0. Most recent Feb 2022, hard, 2 sets. 2 sets win on hard in Jan 2022. Hard win %'s are better for Kostyuk.
Parry reached the 2nd round last season. Very easy win over Kvitova in the 1st round. 3rd set tie break win over Zarazua in the 2nd round. Semi finals in Osaka 2024.
Kostyuk reached the 3rd round last season. 2 sets win over Boulter in the 1st round. She needed 3 sets against Sonmez in the 2nd round as strong favourite. Quarter finals in Montreal 2025, 4th Round in Miami 2025, 4th Round in Indian Wells 2025, Quarter finals in Doha 2025, 3rd Round at the Australian Open 2025, 3rd Round in Wuhan 2024, Quarter finals in Seoul 2024..
12 month and 2025 stats favour Parry on serve. Stats for their last 10 also favour her on serve. Recent performances are better for Kostyuk. Chance of 3 sets.
Lay Kostyuk around 1.25 and remove liability at 1.50. Back Kostyuk around </t>
    </r>
    <r>
      <rPr>
        <b/>
        <sz val="12"/>
        <color theme="1"/>
        <rFont val="Calibri"/>
        <family val="2"/>
        <scheme val="minor"/>
      </rPr>
      <t>1.80 to 1.90 and remove liability at 1.40.</t>
    </r>
  </si>
  <si>
    <r>
      <t xml:space="preserve">Osaka 2-0. Most recent May 2024, clay, 2 sets. She won on hard in March 2018, 2 sets. Hard win %'s favour Osaka.
Kasatkina reached the 2nd round last year. 2 sets win over Ruse in the 1st round. 3 sets win over Rakhimova in the 2nd round. 3rd Round in Doha 2025, 4th Round at the Australian Open 2025, Quarter finals in Adelaide 2025, Title in Ningbo 2024, Final in Seoul 2024.
Osaka reached the 2nd round last season. 2 sets win over Minnen in the 1st round. Easy win in the 2nd round. Final in Montreal 2025, 4th Round in Miami 2025, 3rd Round at the Australian Open 2025, Final in Auckland 2025, 4th Round in Beijing 2024.
12 month and 2025 stats are stronger for Osaka.
</t>
    </r>
    <r>
      <rPr>
        <b/>
        <sz val="12"/>
        <color theme="1"/>
        <rFont val="Calibri"/>
        <family val="2"/>
        <scheme val="minor"/>
      </rPr>
      <t>Back Osaka around 1.75 to 1.90 and remove liability at 1.40.</t>
    </r>
  </si>
  <si>
    <r>
      <t xml:space="preserve">Alexandrova 2-1. Most recent Jan 2024, hard, Siegemund in 3rd set tie break. Alexandrova won on grass in 2021, 2 sets. She won indoors in 2019, 3 sets. Hard win %'s are fairly even. 
Alexandrova reached the 3rd round last year. 2 sets win in the 1st round. Easy win over Wang in the 2nd round. Final in Monterrey 2025, 4th Round in Cincinnati 2025, Semi finals in Doha 2025, Quarter finals in Wuhan 2024.
Siegemund lost in the 1st round last year. 3 sets win over Shnaider in the 1st round as underdog. 2 sets win over Zakharova in the 2nd round as favourite. 3rd Round at the Australian Open 2025, Semi finals in Jiujiang 2024, Final in Hua Hin 2024.
12 month and 2025 stats favour Alexandrova on serve. Recent performances are better for Alexandrova.
</t>
    </r>
    <r>
      <rPr>
        <b/>
        <sz val="12"/>
        <color theme="1"/>
        <rFont val="Calibri"/>
        <family val="2"/>
        <scheme val="minor"/>
      </rPr>
      <t>Back Alexandrova around 1.70 to 1.85 and remove liability at 1.35.</t>
    </r>
  </si>
  <si>
    <r>
      <t xml:space="preserve">1st meeting. Hard win %'s are better for Anisimova.
Anisimova lost in the 1st round last year. Easy win in the 1st round over Birrell. 2 sets win over Joint in the 2nd round. 4th Round in Montreal 2025, 4th Round in Miami 2025, Title in Doha 2025, Quarter finals in Hobart 2025, 4th Round in Beijing 2024, Final in Toronto 2024.
Cristian lost in the 1st round last season. Very easy win over Collins in the 1st round. 3 sets win over Krueger in the 2nd round. 3rd Round in Montreal 2025, 3rd Round in Indian Wells 2025, 3rd Round at the Australian Open 2025, 3rd Round in Beijing 2024.
12 month and 2025 stats are much stronger for Anisimova.
</t>
    </r>
    <r>
      <rPr>
        <b/>
        <sz val="12"/>
        <color theme="1"/>
        <rFont val="Calibri"/>
        <family val="2"/>
        <scheme val="minor"/>
      </rPr>
      <t>Back Anisimova around 1.70 to 1.85 and remove liability at 1.35.</t>
    </r>
  </si>
  <si>
    <r>
      <t xml:space="preserve">H2H 1-1. Most recent Aug 2025, hard, Swiatek in 2. Kalinskaya won on hard in Feb 2024, 2 sets. Hard win %'s are better for Swiatek.
Kalinskaya reached the 3rd round last year. She needed 3 sets in the 1st round as strong favourite. 2 sets win over Putintseva in the 2nd round. Quarter finals in Cincinnati. 3rd Round in Montreal 2025, Final in Washington 2025, Quarter finals in Ningbo 2024, 4th Round in Beijing 2024.
Swiatek reached the Quarter final last season. Easy win in the 1st round. She needed 3 sets against Lamens in the 2nd round. Title in Cincinnati 2025, 4th Round in Montreal 2025, Quarter finals in Miami 2025, Semi finals in Indian Wells 2025, Quarter finals in Dubai 2025, Semi finals in Doha 2025, Semi finals at the Australian Open 2025.
12 month and 2025 stats are stronger for Swiatek. 
</t>
    </r>
    <r>
      <rPr>
        <b/>
        <sz val="12"/>
        <color theme="1"/>
        <rFont val="Calibri"/>
        <family val="2"/>
        <scheme val="minor"/>
      </rPr>
      <t>Lay Swiatek and remove liability at 1.25. Back Swiatek if she loses set 1.</t>
    </r>
  </si>
  <si>
    <r>
      <t xml:space="preserve">Haddad Maia 4-0. Most recent Apr 2024, clay, 2 sets. She won on grass in 2022, 3 sets. 3 sets win on hard in March 2022. 2 sets win on hard in 2014, 2 sets. 12 month hard win %'s are even. Sakkari leads in 2025. 
Maia reached the Quarter final last year. 3 sets win over Kartal in the 1st round. 2 sets win over Golubic in the 2nd round. 3rd Round at the Australian Open 2025, 3rd Round in Wuhan 2024, Title in Seoul 2024.
Sakkari retired in the 1st round last year. Easy win in the 1st round. Easy win over Bondar in the 2nd round. 2nd rounds in Cincinnati and Montreal. Quarter finals in Washington 2025. 
12 month WTA stats favour Maia on serve. 2025 stats favour Sakkari. Stats for the last 10 are better for Sakkari. Maia has won 2 of her last 10 on hard. She has found better form in this tournament. Decent chance of 3 sets. 
</t>
    </r>
    <r>
      <rPr>
        <b/>
        <sz val="12"/>
        <color theme="1"/>
        <rFont val="Calibri"/>
        <family val="2"/>
        <scheme val="minor"/>
      </rPr>
      <t xml:space="preserve">Back Sakkari around 2.20 to 2.30 and remove liability 1.65. </t>
    </r>
  </si>
  <si>
    <r>
      <t xml:space="preserve">Musetti 1-0 (June 2020, clay, 2 sets). Hard win %'s favour Musetti.
Musetti reached the 3rd round last year. 4 sets win over Perricard in the 1st round. Easy win over Goffin in the 2nd round. 4th Round in Miami 2025, 3rd Round at the Australian Open 2025, Final in Chengdu 2024.
Cobolli reached the 3rd round last season. 5 sets win over Passaro in the 1st round. 5th set tie break win over Brooksby in the 2nd round. 4th Round in Toronto 2025, Quarter finals in Beijing 2024.
12 month and 2025 stats are stronger for Musetti. 4 sets.
</t>
    </r>
    <r>
      <rPr>
        <b/>
        <sz val="12"/>
        <color theme="1"/>
        <rFont val="Calibri"/>
        <family val="2"/>
        <scheme val="minor"/>
      </rPr>
      <t xml:space="preserve">Back Musetti around 1.90 to 2.10 and remove liability at 1.50. </t>
    </r>
  </si>
  <si>
    <t>Musetti in 4</t>
  </si>
  <si>
    <t>Munar in 4</t>
  </si>
  <si>
    <r>
      <t xml:space="preserve">1st meeting. Hard win %'s are even. 
Munar lost in the 1st round last year. 4 sets win in the 1st round. Quarter finals in Winston Salem. 2nd rounds in Toronto and Washington. 3rd Round in Miami 2025, Semi finals in Hong Kong 2025.
Bergs reached the 2nd round last season. Easy win in the 1st round. Walkover in the 2nd round when Draper pulled out. 3rd round in Miami. Final in Auckland. 
12 month and 2025 stats are stronger for Munar overall. 4 sets.
</t>
    </r>
    <r>
      <rPr>
        <b/>
        <sz val="12"/>
        <color theme="1"/>
        <rFont val="Calibri"/>
        <family val="2"/>
        <scheme val="minor"/>
      </rPr>
      <t>Back Munar around 2.00 to 2.20 and remove liability at 1.60.</t>
    </r>
  </si>
  <si>
    <t>Rublev in 4</t>
  </si>
  <si>
    <r>
      <t xml:space="preserve">1st meeting. Hard win %'s are even. 
Wong lost in the qual rounds last season. This year, he has come through the qual rounds. 3 sets win over Kovacevic in the 1st round as slight underdog. 4 sets win over Walton as underdog in the 2nd round. 2nd round in Cincinnati. 3rd Round in Miami 2025. 
Rublev reached the 4th round last season. Straight sets win in the 1st round. 4 sets win over Boyer in the 2nd round. Quarter final in Cincinnati. Quarter finals in Toronto 2025, Semi finals in Los Cabos 2025, Title in Doha 2025, Quarter finals in Beijing 2024.
12 month and 2025 stats are stronger for Rublev overall. 
</t>
    </r>
    <r>
      <rPr>
        <b/>
        <sz val="12"/>
        <color theme="1"/>
        <rFont val="Calibri"/>
        <family val="2"/>
        <scheme val="minor"/>
      </rPr>
      <t>Lay Rublev and remove liability at 1.20. Back Rublev if he loses set 1.</t>
    </r>
  </si>
  <si>
    <t>Sinner in 3</t>
  </si>
  <si>
    <r>
      <t xml:space="preserve">Shapovalov 1-0 (Feb 2021, hard, 5 sets). Hard win %'s are better for Sinner.
Sinner won the title last year. Easy win in the 1st round. Easy win in the 2nd round. Final in Cincinnati 2025, Title at the Australian Open 2025, Title in Shanghai 2024, Final in Beijing 2024.
Shapovalov lost in the 1st round last year. Easy win over a tired Fucsovics in the 1st round. 4 sets win over Royer in the 2nd round. Title in Los Cabos 2025, Semi finals in Acapulco 2025.
</t>
    </r>
    <r>
      <rPr>
        <b/>
        <sz val="12"/>
        <color theme="1"/>
        <rFont val="Calibri"/>
        <family val="2"/>
        <scheme val="minor"/>
      </rPr>
      <t xml:space="preserve">Lay Sinner and remove liability at 1.07. Back Sinner if he goes a set and a break behind. </t>
    </r>
  </si>
  <si>
    <r>
      <t xml:space="preserve">1st meeting. Hard win %'s are better for Majchrzak. 
Majchrzak lost in the qual rounds last season. 4 sets win in the 1st round. 5th set tie break win over Khachanov in the 2nd round.  3rd round in Winston Salem. CH title in Aug. CH title in Oct. 
Riedi lost in the qual rounds last year. This year, he made it through the qual rounds. Straight sets win over a poor Martinez in the 1st round. 5 sets win over Cerundolo as underdog in the 2nd round. Very little hard court success in the last year.
12 month and 2025 stats are better for Riedi. 4 or 5 sets. 
</t>
    </r>
    <r>
      <rPr>
        <b/>
        <sz val="12"/>
        <color theme="1"/>
        <rFont val="Calibri"/>
        <family val="2"/>
        <scheme val="minor"/>
      </rPr>
      <t xml:space="preserve">Lay Majchrzak around 1.45 and remove liability at 1.90. Lay set 1 winner. </t>
    </r>
  </si>
  <si>
    <t>Riedi in 5</t>
  </si>
  <si>
    <r>
      <t xml:space="preserve">De Minaur 2-0. Most recent Feb 2025, indoors, 2 sets. He won on grass in 2016, 2 sets. Hard win %'s are better for De Minaur.
Altmaier lost in the 1st round last year. 5 sets win over Medjedovic in the 1st round as underdog. 5 sets win over Tsitsipas in the 2nd round. 2nd round of the Aus Open. 
De Minaur reached the Quarter final last season. 3 sets win over O'Connell in the 1st round. Easy win in the 2nd round. Quarter finals in Toronto 2025, Title in Washington 2025, 4th Round in Miami 2025, 4th Round in Indian Wells 2025, Quarter finals in Doha 2025, Quarter finals at the Australian Open 2025.
12 month and 2025 stats are better for De Minaur. 
</t>
    </r>
    <r>
      <rPr>
        <b/>
        <sz val="12"/>
        <color theme="1"/>
        <rFont val="Calibri"/>
        <family val="2"/>
        <scheme val="minor"/>
      </rPr>
      <t xml:space="preserve">Lay De Minaur and remove liability at 1.10. Back De Minaur if he goes a set and a break behind.  </t>
    </r>
  </si>
  <si>
    <t>De Minaur in 4</t>
  </si>
  <si>
    <t>Zverev in 4</t>
  </si>
  <si>
    <r>
      <t xml:space="preserve">Zverev 7-2. Most recent March 2024, hard, Zverev in 2. He won on clay in May 2022, 2 sets. Aliassime won on hard in Jan 2022, 3 sets. Hard win %'s are better for Zverev.
Zverev reached the Quarter final last year. 3 sets win over Tabilo in the 1st round. 3 close sets win in the 2nd round. Semi finals in Cincinnati 2025, Semi finals in Toronto 2025, 4th Round in Miami 2025, Final at the Australian Open 2025, 4th Round in Shanghai 2024.
Aliassime lost in the 1st round last season. 3 close sets win over Harris in the 1st round. 3 close sets win in the 2nd round. Quarter finals in Cincinnati 2025, Final in Dubai  2025, Semi finals in Doha 2025, Title in Adelaide 2025.
12 month ad 2025 stats are stronger for Zverev. 4 sets.
</t>
    </r>
    <r>
      <rPr>
        <b/>
        <sz val="12"/>
        <color theme="1"/>
        <rFont val="Calibri"/>
        <family val="2"/>
        <scheme val="minor"/>
      </rPr>
      <t>Back Zverev around 1.90 to 2.10 and remove liability at 1.50.</t>
    </r>
  </si>
  <si>
    <t>Paul in 5</t>
  </si>
  <si>
    <r>
      <t xml:space="preserve">Paul 5-1. Most recent March 2025, hard, Paul  in 3. He won on grass in July 2024, straight sets. Bublik won on grass in 2019, 2 sets. Hard win %'s are better for Paul.
Bublik lost in the 1st round last year. Easy win over Cilic in the 1st round. Easy win over Schoolkate in the 2nd round. 2nd round in Miami. CH final in March. 
Paul reached the 4th round last season. Easy win in the 1st round. 5 sets win over Borges in the 2nd round. 4th Round in Indian Wells 2025, Quarter finals at the Australian Open 2025, Semi finals in Adelaide 2025, 4th Round in Shanghai 2024.
12 month and 2025 stats are stronger for Paul. 4 or 5 sets.
</t>
    </r>
    <r>
      <rPr>
        <b/>
        <sz val="12"/>
        <color theme="1"/>
        <rFont val="Calibri"/>
        <family val="2"/>
        <scheme val="minor"/>
      </rPr>
      <t>Lay Bublik around 1.50 and remove liability at 2.00. Lay set 1 winner.</t>
    </r>
  </si>
  <si>
    <t>Best of 5 sets. Tie break to 10 points at 6-6 in a 5th set.</t>
  </si>
  <si>
    <t>Best of 3 sets. Tie break to 10 points at 6-6 in a 3rd 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</si>
</sst>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0">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0" xfId="6" applyAlignment="1">
      <alignment horizontal="left"/>
    </xf>
    <xf numFmtId="20" fontId="10" fillId="0" borderId="0" xfId="0" applyNumberFormat="1" applyFont="1" applyAlignment="1">
      <alignment horizontal="center" vertical="center" wrapText="1"/>
    </xf>
    <xf numFmtId="0" fontId="1" fillId="0" borderId="0" xfId="0" applyFont="1" applyAlignment="1">
      <alignment horizontal="center" vertical="center" wrapText="1"/>
    </xf>
    <xf numFmtId="0" fontId="1" fillId="0" borderId="2" xfId="6" applyBorder="1" applyAlignment="1">
      <alignment horizontal="center" vertical="top"/>
    </xf>
    <xf numFmtId="0" fontId="1" fillId="7" borderId="2" xfId="6" applyFill="1" applyBorder="1" applyAlignment="1">
      <alignment horizontal="center" vertical="top"/>
    </xf>
    <xf numFmtId="10" fontId="1" fillId="0" borderId="2" xfId="6" applyNumberFormat="1" applyBorder="1" applyAlignment="1">
      <alignment horizontal="center" vertical="top"/>
    </xf>
    <xf numFmtId="0" fontId="1" fillId="0" borderId="1" xfId="6" applyBorder="1" applyAlignment="1">
      <alignment horizontal="center" vertical="top"/>
    </xf>
    <xf numFmtId="0" fontId="1" fillId="7" borderId="1" xfId="6" applyFill="1" applyBorder="1" applyAlignment="1">
      <alignment horizontal="center" vertical="top"/>
    </xf>
    <xf numFmtId="10" fontId="1" fillId="0" borderId="1" xfId="6" applyNumberFormat="1" applyBorder="1" applyAlignment="1">
      <alignment horizontal="center" vertical="top"/>
    </xf>
    <xf numFmtId="0" fontId="1" fillId="2" borderId="1" xfId="6" applyFill="1" applyBorder="1" applyAlignment="1">
      <alignment horizontal="center" vertical="top"/>
    </xf>
    <xf numFmtId="0" fontId="1" fillId="2" borderId="2"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xf numFmtId="0" fontId="1" fillId="0" borderId="0" xfId="0" applyFont="1" applyAlignment="1">
      <alignment horizontal="center" vertical="top" wrapText="1"/>
    </xf>
    <xf numFmtId="49" fontId="1" fillId="0" borderId="2" xfId="6" applyNumberFormat="1" applyBorder="1" applyAlignment="1">
      <alignment horizontal="center" vertical="top"/>
    </xf>
    <xf numFmtId="49" fontId="1" fillId="0" borderId="1" xfId="6" applyNumberFormat="1" applyBorder="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0AD61954-5AAB-441C-89F9-57CCDE4FA053}"/>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c r="K5" s="36" t="s">
        <v>130</v>
      </c>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7">
        <v>1</v>
      </c>
      <c r="B7" s="44" t="s">
        <v>62</v>
      </c>
      <c r="C7" s="37" t="s">
        <v>55</v>
      </c>
      <c r="D7" s="39">
        <v>0.56840000000000002</v>
      </c>
      <c r="E7" s="48"/>
      <c r="F7" s="37">
        <v>10</v>
      </c>
      <c r="G7" s="37">
        <v>36</v>
      </c>
      <c r="H7" s="37">
        <v>1.437000036239624</v>
      </c>
      <c r="I7" s="24">
        <v>1.4</v>
      </c>
      <c r="J7" s="24">
        <v>1.5</v>
      </c>
      <c r="K7" s="35">
        <v>0.66666666666666663</v>
      </c>
      <c r="L7" s="22"/>
      <c r="M7" s="45" t="s">
        <v>105</v>
      </c>
      <c r="N7" s="31"/>
      <c r="O7" s="22" t="str">
        <f>IF(N7="x", C7 &amp; IF(F7="x", " in 2", " in 3"), "")</f>
        <v/>
      </c>
    </row>
    <row r="8" spans="1:15" ht="187.2" x14ac:dyDescent="0.3">
      <c r="A8" s="40"/>
      <c r="B8" s="41" t="s">
        <v>63</v>
      </c>
      <c r="C8" s="40" t="s">
        <v>55</v>
      </c>
      <c r="D8" s="42">
        <v>0.43159999999999998</v>
      </c>
      <c r="E8" s="49" t="s">
        <v>105</v>
      </c>
      <c r="F8" s="40">
        <v>26</v>
      </c>
      <c r="G8" s="40">
        <v>24</v>
      </c>
      <c r="H8" s="40">
        <v>3</v>
      </c>
      <c r="I8" s="24"/>
      <c r="J8" s="24"/>
      <c r="K8" s="46" t="s">
        <v>114</v>
      </c>
      <c r="L8" s="22">
        <v>7.5</v>
      </c>
      <c r="M8" s="28"/>
      <c r="N8" s="47" t="s">
        <v>115</v>
      </c>
      <c r="O8" s="22" t="str">
        <f>IF(N8="x", C8 &amp; IF(F8="x", " in 2", " in 3"), "")</f>
        <v/>
      </c>
    </row>
    <row r="9" spans="1:15" x14ac:dyDescent="0.3">
      <c r="A9" s="37">
        <v>2</v>
      </c>
      <c r="B9" s="44" t="s">
        <v>64</v>
      </c>
      <c r="C9" s="37" t="s">
        <v>65</v>
      </c>
      <c r="D9" s="39">
        <v>0.56589999999999996</v>
      </c>
      <c r="E9" s="48"/>
      <c r="F9" s="37">
        <v>44</v>
      </c>
      <c r="G9" s="37">
        <v>114</v>
      </c>
      <c r="H9" s="37">
        <v>1.531999945640564</v>
      </c>
      <c r="I9" s="24">
        <v>1.46</v>
      </c>
      <c r="J9" s="24">
        <v>1.55</v>
      </c>
      <c r="K9" s="13"/>
      <c r="L9" s="22"/>
      <c r="M9" s="45" t="s">
        <v>105</v>
      </c>
      <c r="N9" s="31"/>
    </row>
    <row r="10" spans="1:15" ht="187.2" x14ac:dyDescent="0.3">
      <c r="A10" s="40"/>
      <c r="B10" s="41" t="s">
        <v>66</v>
      </c>
      <c r="C10" s="40" t="s">
        <v>67</v>
      </c>
      <c r="D10" s="42">
        <v>0.43409999999999999</v>
      </c>
      <c r="E10" s="49" t="s">
        <v>105</v>
      </c>
      <c r="F10" s="40">
        <v>48</v>
      </c>
      <c r="G10" s="40">
        <v>66</v>
      </c>
      <c r="H10" s="40">
        <v>2.6600000858306885</v>
      </c>
      <c r="I10" s="24"/>
      <c r="J10" s="24"/>
      <c r="K10" s="46" t="s">
        <v>117</v>
      </c>
      <c r="L10" s="22">
        <v>7</v>
      </c>
      <c r="M10" s="28"/>
      <c r="N10" s="47" t="s">
        <v>116</v>
      </c>
    </row>
    <row r="11" spans="1:15" x14ac:dyDescent="0.3">
      <c r="A11" s="37">
        <v>3</v>
      </c>
      <c r="B11" s="38" t="s">
        <v>71</v>
      </c>
      <c r="C11" s="37" t="s">
        <v>72</v>
      </c>
      <c r="D11" s="39">
        <v>0.54469999999999996</v>
      </c>
      <c r="E11" s="48" t="s">
        <v>105</v>
      </c>
      <c r="F11" s="37">
        <v>173</v>
      </c>
      <c r="G11" s="37">
        <v>65</v>
      </c>
      <c r="H11" s="37">
        <v>9.8999996185302734</v>
      </c>
      <c r="I11" s="24"/>
      <c r="J11" s="24"/>
      <c r="K11" s="13"/>
      <c r="L11" s="22"/>
      <c r="M11" s="22"/>
      <c r="N11" s="31"/>
    </row>
    <row r="12" spans="1:15" ht="218.4" x14ac:dyDescent="0.3">
      <c r="A12" s="40"/>
      <c r="B12" s="43" t="s">
        <v>73</v>
      </c>
      <c r="C12" s="40" t="s">
        <v>74</v>
      </c>
      <c r="D12" s="42">
        <v>0.45529999999999998</v>
      </c>
      <c r="E12" s="49"/>
      <c r="F12" s="40">
        <v>15</v>
      </c>
      <c r="G12" s="40">
        <v>9</v>
      </c>
      <c r="H12" s="40">
        <v>1.0829999446868896</v>
      </c>
      <c r="I12" s="24">
        <v>1.1100000000000001</v>
      </c>
      <c r="J12" s="24">
        <v>1.2</v>
      </c>
      <c r="K12" s="46" t="s">
        <v>119</v>
      </c>
      <c r="L12" s="22">
        <v>7.5</v>
      </c>
      <c r="M12" s="45" t="s">
        <v>105</v>
      </c>
      <c r="N12" s="47" t="s">
        <v>118</v>
      </c>
    </row>
    <row r="13" spans="1:15" x14ac:dyDescent="0.3">
      <c r="A13" s="37">
        <v>4</v>
      </c>
      <c r="B13" s="44" t="s">
        <v>54</v>
      </c>
      <c r="C13" s="37" t="s">
        <v>55</v>
      </c>
      <c r="D13" s="39">
        <v>0.72070000000000001</v>
      </c>
      <c r="E13" s="48" t="s">
        <v>105</v>
      </c>
      <c r="F13" s="37">
        <v>1</v>
      </c>
      <c r="G13" s="37">
        <v>1</v>
      </c>
      <c r="H13" s="37">
        <v>1.02</v>
      </c>
      <c r="I13" s="24">
        <v>1.03</v>
      </c>
      <c r="J13" s="24">
        <v>1.05</v>
      </c>
      <c r="K13" s="13"/>
      <c r="L13" s="22"/>
      <c r="M13" s="45" t="s">
        <v>105</v>
      </c>
      <c r="N13" s="31"/>
    </row>
    <row r="14" spans="1:15" ht="187.2" x14ac:dyDescent="0.3">
      <c r="A14" s="40"/>
      <c r="B14" s="41" t="s">
        <v>56</v>
      </c>
      <c r="C14" s="40" t="s">
        <v>57</v>
      </c>
      <c r="D14" s="42">
        <v>0.27929999999999999</v>
      </c>
      <c r="E14" s="49"/>
      <c r="F14" s="40">
        <v>29</v>
      </c>
      <c r="G14" s="40">
        <v>74</v>
      </c>
      <c r="H14" s="40">
        <v>21</v>
      </c>
      <c r="I14" s="24"/>
      <c r="J14" s="24"/>
      <c r="K14" s="46" t="s">
        <v>121</v>
      </c>
      <c r="L14" s="22">
        <v>8</v>
      </c>
      <c r="M14" s="45"/>
      <c r="N14" s="47" t="s">
        <v>120</v>
      </c>
    </row>
    <row r="15" spans="1:15" x14ac:dyDescent="0.3">
      <c r="A15" s="37">
        <v>5</v>
      </c>
      <c r="B15" s="38" t="s">
        <v>75</v>
      </c>
      <c r="C15" s="37" t="s">
        <v>76</v>
      </c>
      <c r="D15" s="39">
        <v>0.65480000000000005</v>
      </c>
      <c r="E15" s="48" t="s">
        <v>105</v>
      </c>
      <c r="F15" s="37">
        <v>76</v>
      </c>
      <c r="G15" s="37">
        <v>110</v>
      </c>
      <c r="H15" s="37">
        <v>1.7250000238418579</v>
      </c>
      <c r="I15" s="24">
        <v>1.73</v>
      </c>
      <c r="J15" s="24">
        <v>2</v>
      </c>
      <c r="L15" s="22"/>
      <c r="M15" s="22"/>
      <c r="N15" s="31"/>
    </row>
    <row r="16" spans="1:15" ht="202.8" x14ac:dyDescent="0.3">
      <c r="A16" s="40"/>
      <c r="B16" s="41" t="s">
        <v>77</v>
      </c>
      <c r="C16" s="40" t="s">
        <v>78</v>
      </c>
      <c r="D16" s="42">
        <v>0.34520000000000001</v>
      </c>
      <c r="E16" s="49"/>
      <c r="F16" s="40">
        <v>435</v>
      </c>
      <c r="G16" s="40">
        <v>604</v>
      </c>
      <c r="H16" s="40">
        <v>2.2300000190734863</v>
      </c>
      <c r="I16" s="24"/>
      <c r="J16" s="24">
        <v>2</v>
      </c>
      <c r="K16" s="46" t="s">
        <v>122</v>
      </c>
      <c r="L16" s="22">
        <v>7</v>
      </c>
      <c r="M16" s="45" t="s">
        <v>105</v>
      </c>
      <c r="N16" s="47" t="s">
        <v>123</v>
      </c>
    </row>
    <row r="17" spans="1:14" x14ac:dyDescent="0.3">
      <c r="A17" s="37">
        <v>6</v>
      </c>
      <c r="B17" s="38" t="s">
        <v>79</v>
      </c>
      <c r="C17" s="37" t="s">
        <v>69</v>
      </c>
      <c r="D17" s="39">
        <v>0</v>
      </c>
      <c r="E17" s="48" t="s">
        <v>105</v>
      </c>
      <c r="F17" s="37">
        <v>56</v>
      </c>
      <c r="G17" s="37">
        <v>151</v>
      </c>
      <c r="H17" s="37">
        <v>12.069999694824219</v>
      </c>
      <c r="I17" s="24"/>
      <c r="J17" s="24"/>
      <c r="K17" s="13"/>
      <c r="L17" s="22"/>
      <c r="M17" s="22"/>
      <c r="N17" s="31"/>
    </row>
    <row r="18" spans="1:14" ht="249.6" x14ac:dyDescent="0.3">
      <c r="A18" s="40"/>
      <c r="B18" s="43" t="s">
        <v>80</v>
      </c>
      <c r="C18" s="40" t="s">
        <v>81</v>
      </c>
      <c r="D18" s="42">
        <v>1</v>
      </c>
      <c r="E18" s="49"/>
      <c r="F18" s="40">
        <v>8</v>
      </c>
      <c r="G18" s="40">
        <v>11</v>
      </c>
      <c r="H18" s="40">
        <v>1.0640000104904175</v>
      </c>
      <c r="I18" s="24">
        <v>1.06</v>
      </c>
      <c r="J18" s="24">
        <v>1.1000000000000001</v>
      </c>
      <c r="K18" s="46" t="s">
        <v>124</v>
      </c>
      <c r="L18" s="22">
        <v>7.5</v>
      </c>
      <c r="M18" s="45" t="s">
        <v>105</v>
      </c>
      <c r="N18" s="47" t="s">
        <v>125</v>
      </c>
    </row>
    <row r="19" spans="1:14" x14ac:dyDescent="0.3">
      <c r="A19" s="37">
        <v>7</v>
      </c>
      <c r="B19" s="44" t="s">
        <v>68</v>
      </c>
      <c r="C19" s="37" t="s">
        <v>69</v>
      </c>
      <c r="D19" s="39">
        <v>0.98780000000000001</v>
      </c>
      <c r="E19" s="48"/>
      <c r="F19" s="37">
        <v>3</v>
      </c>
      <c r="G19" s="37">
        <v>2</v>
      </c>
      <c r="H19" s="37">
        <v>1.3270000219345093</v>
      </c>
      <c r="I19" s="24">
        <v>1.32</v>
      </c>
      <c r="J19" s="24">
        <v>1.45</v>
      </c>
      <c r="K19" s="13"/>
      <c r="L19" s="22"/>
      <c r="M19" s="45" t="s">
        <v>105</v>
      </c>
      <c r="N19" s="31"/>
    </row>
    <row r="20" spans="1:14" ht="249.6" x14ac:dyDescent="0.3">
      <c r="A20" s="40"/>
      <c r="B20" s="41" t="s">
        <v>70</v>
      </c>
      <c r="C20" s="40" t="s">
        <v>57</v>
      </c>
      <c r="D20" s="42">
        <v>1.2200000000000001E-2</v>
      </c>
      <c r="E20" s="49" t="s">
        <v>105</v>
      </c>
      <c r="F20" s="40">
        <v>27</v>
      </c>
      <c r="G20" s="40">
        <v>46</v>
      </c>
      <c r="H20" s="40">
        <v>3.630000114440918</v>
      </c>
      <c r="I20" s="24"/>
      <c r="J20" s="24"/>
      <c r="K20" s="46" t="s">
        <v>127</v>
      </c>
      <c r="L20" s="22">
        <v>7.5</v>
      </c>
      <c r="M20" s="22"/>
      <c r="N20" s="47" t="s">
        <v>126</v>
      </c>
    </row>
    <row r="21" spans="1:14" x14ac:dyDescent="0.3">
      <c r="A21" s="37">
        <v>8</v>
      </c>
      <c r="B21" s="38" t="s">
        <v>58</v>
      </c>
      <c r="C21" s="37" t="s">
        <v>59</v>
      </c>
      <c r="D21" s="39">
        <v>0.2954</v>
      </c>
      <c r="E21" s="48" t="s">
        <v>105</v>
      </c>
      <c r="F21" s="37">
        <v>24</v>
      </c>
      <c r="G21" s="37">
        <v>44</v>
      </c>
      <c r="H21" s="37">
        <v>2.0899999141693115</v>
      </c>
      <c r="I21" s="24">
        <v>1.79</v>
      </c>
      <c r="J21" s="24">
        <v>2.1</v>
      </c>
      <c r="K21" s="13"/>
      <c r="L21" s="22"/>
      <c r="M21" s="22"/>
      <c r="N21" s="31"/>
    </row>
    <row r="22" spans="1:14" ht="234" x14ac:dyDescent="0.3">
      <c r="A22" s="40"/>
      <c r="B22" s="41" t="s">
        <v>60</v>
      </c>
      <c r="C22" s="40" t="s">
        <v>61</v>
      </c>
      <c r="D22" s="42">
        <v>0.7046</v>
      </c>
      <c r="E22" s="49"/>
      <c r="F22" s="40">
        <v>14</v>
      </c>
      <c r="G22" s="40">
        <v>12</v>
      </c>
      <c r="H22" s="40">
        <v>1.8200000524520874</v>
      </c>
      <c r="I22" s="24"/>
      <c r="J22" s="24">
        <v>1.9</v>
      </c>
      <c r="K22" s="46" t="s">
        <v>129</v>
      </c>
      <c r="L22" s="22">
        <v>7</v>
      </c>
      <c r="M22" s="45" t="s">
        <v>105</v>
      </c>
      <c r="N22" s="47" t="s">
        <v>128</v>
      </c>
    </row>
    <row r="23" spans="1:14" x14ac:dyDescent="0.3">
      <c r="A23" s="22"/>
      <c r="B23" s="22"/>
      <c r="C23" s="22"/>
      <c r="D23" s="22"/>
      <c r="E23" s="23"/>
      <c r="F23" s="22"/>
      <c r="G23" s="22"/>
      <c r="H23" s="22"/>
      <c r="I23" s="24"/>
      <c r="J23" s="24"/>
      <c r="K23" s="13"/>
      <c r="L23" s="22"/>
      <c r="M23" s="22"/>
      <c r="N23" s="31"/>
    </row>
    <row r="24" spans="1:14" x14ac:dyDescent="0.3">
      <c r="A24" s="22"/>
      <c r="B24" s="22"/>
      <c r="C24" s="22"/>
      <c r="D24" s="22"/>
      <c r="E24" s="23"/>
      <c r="F24" s="22"/>
      <c r="G24" s="22"/>
      <c r="H24" s="22"/>
      <c r="I24" s="24"/>
      <c r="J24" s="24"/>
      <c r="K24" s="13"/>
      <c r="L24" s="22"/>
      <c r="M24" s="22"/>
      <c r="N24" s="31"/>
    </row>
    <row r="25" spans="1:14" x14ac:dyDescent="0.3">
      <c r="A25" s="10"/>
      <c r="B25" s="22"/>
      <c r="C25" s="22"/>
      <c r="D25" s="22"/>
      <c r="E25" s="23"/>
      <c r="F25" s="22"/>
      <c r="G25" s="22"/>
      <c r="H25" s="22"/>
      <c r="I25" s="24"/>
      <c r="J25" s="24"/>
      <c r="K25" s="13"/>
      <c r="L25" s="22"/>
      <c r="M25" s="22"/>
      <c r="N25" s="31"/>
    </row>
    <row r="26" spans="1:14" x14ac:dyDescent="0.3">
      <c r="A26" s="10"/>
      <c r="B26" s="22"/>
      <c r="C26" s="22"/>
      <c r="D26" s="22"/>
      <c r="E26" s="23"/>
      <c r="F26" s="22"/>
      <c r="G26" s="22"/>
      <c r="H26" s="22"/>
      <c r="I26" s="24"/>
      <c r="J26" s="24"/>
      <c r="K26" s="13"/>
      <c r="L26" s="22"/>
      <c r="M26" s="22"/>
      <c r="N26" s="31"/>
    </row>
    <row r="27" spans="1:14" x14ac:dyDescent="0.3">
      <c r="A27" s="10"/>
      <c r="B27" s="22"/>
      <c r="C27" s="22"/>
      <c r="D27" s="22"/>
      <c r="E27" s="23"/>
      <c r="F27" s="22"/>
      <c r="G27" s="22"/>
      <c r="H27" s="22"/>
      <c r="I27" s="24"/>
      <c r="J27" s="24"/>
      <c r="K27" s="13"/>
      <c r="L27" s="22"/>
      <c r="M27" s="22"/>
      <c r="N27" s="31"/>
    </row>
    <row r="28" spans="1:14" x14ac:dyDescent="0.3">
      <c r="A28" s="10"/>
      <c r="B28" s="22"/>
      <c r="C28" s="22"/>
      <c r="D28" s="22"/>
      <c r="E28" s="23"/>
      <c r="F28" s="22"/>
      <c r="G28" s="22"/>
      <c r="H28" s="22"/>
      <c r="I28" s="24"/>
      <c r="J28" s="24"/>
      <c r="K28" s="13"/>
      <c r="L28" s="22"/>
      <c r="M28" s="22"/>
      <c r="N28" s="31"/>
    </row>
    <row r="29" spans="1:14" x14ac:dyDescent="0.3">
      <c r="A29" s="10"/>
      <c r="B29" s="22"/>
      <c r="C29" s="22"/>
      <c r="D29" s="22"/>
      <c r="E29" s="23"/>
      <c r="F29" s="22"/>
      <c r="G29" s="22"/>
      <c r="H29" s="22"/>
      <c r="I29" s="24"/>
      <c r="J29" s="24"/>
      <c r="K29" s="13"/>
      <c r="L29" s="22"/>
      <c r="M29" s="22"/>
      <c r="N29" s="31"/>
    </row>
    <row r="30" spans="1:14" x14ac:dyDescent="0.3">
      <c r="A30" s="10"/>
      <c r="B30" s="22"/>
      <c r="C30" s="22"/>
      <c r="D30" s="22"/>
      <c r="E30" s="23"/>
      <c r="F30" s="22"/>
      <c r="G30" s="22"/>
      <c r="H30" s="22"/>
      <c r="I30" s="24"/>
      <c r="J30" s="24"/>
      <c r="K30" s="13"/>
      <c r="L30" s="22"/>
      <c r="M30" s="22"/>
      <c r="N30" s="31"/>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22">
    <sortCondition ref="A7:A22"/>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4" t="s">
        <v>53</v>
      </c>
      <c r="E5" s="8"/>
      <c r="F5" s="8"/>
      <c r="G5" s="8"/>
      <c r="H5" s="8"/>
      <c r="I5" s="9"/>
      <c r="K5" s="36" t="s">
        <v>131</v>
      </c>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7">
        <v>1</v>
      </c>
      <c r="B7" s="38" t="s">
        <v>86</v>
      </c>
      <c r="C7" s="37" t="s">
        <v>87</v>
      </c>
      <c r="D7" s="39">
        <v>0.41810000000000003</v>
      </c>
      <c r="E7" s="37"/>
      <c r="F7" s="37">
        <v>32</v>
      </c>
      <c r="G7" s="37">
        <v>38</v>
      </c>
      <c r="H7" s="37">
        <v>1.909000039100647</v>
      </c>
      <c r="I7" s="24"/>
      <c r="J7" s="24">
        <v>1.9</v>
      </c>
      <c r="K7" s="35">
        <v>0.66666666666666663</v>
      </c>
      <c r="L7" s="22"/>
      <c r="M7" s="45" t="s">
        <v>105</v>
      </c>
      <c r="N7" s="31" t="str" cm="1">
        <f t="array" aca="1" ref="N7" ca="1">IF(INDIRECT("M" &amp; ROW())="x", INDIRECT("B" &amp; ROW()) &amp; IF(INDIRECT("E" &amp; ROW())="x", " in 2", " in 3"), "")</f>
        <v>Linda Noskova in 3</v>
      </c>
    </row>
    <row r="8" spans="1:14" ht="249.6" x14ac:dyDescent="0.3">
      <c r="A8" s="40"/>
      <c r="B8" s="41" t="s">
        <v>88</v>
      </c>
      <c r="C8" s="40" t="s">
        <v>87</v>
      </c>
      <c r="D8" s="42">
        <v>0.58189999999999997</v>
      </c>
      <c r="E8" s="40" t="s">
        <v>105</v>
      </c>
      <c r="F8" s="40">
        <v>13</v>
      </c>
      <c r="G8" s="40">
        <v>14</v>
      </c>
      <c r="H8" s="40">
        <v>1.9800000190734863</v>
      </c>
      <c r="I8" s="24">
        <v>1.99</v>
      </c>
      <c r="J8" s="24">
        <v>2.1</v>
      </c>
      <c r="K8" s="46" t="s">
        <v>106</v>
      </c>
      <c r="L8" s="22">
        <v>6</v>
      </c>
      <c r="M8" s="22"/>
      <c r="N8" s="31" t="str" cm="1">
        <f t="array" aca="1" ref="N8" ca="1">IF(INDIRECT("M" &amp; ROW())="x", INDIRECT("B" &amp; ROW()) &amp; IF(INDIRECT("E" &amp; ROW())="x", " in 2", " in 3"), "")</f>
        <v/>
      </c>
    </row>
    <row r="9" spans="1:14" x14ac:dyDescent="0.3">
      <c r="A9" s="37">
        <v>2</v>
      </c>
      <c r="B9" s="38" t="s">
        <v>92</v>
      </c>
      <c r="C9" s="37" t="s">
        <v>76</v>
      </c>
      <c r="D9" s="39">
        <v>5.0099999999999999E-2</v>
      </c>
      <c r="E9" s="37"/>
      <c r="F9" s="37">
        <v>33</v>
      </c>
      <c r="G9" s="37">
        <v>19</v>
      </c>
      <c r="H9" s="37">
        <v>8.4799995422363281</v>
      </c>
      <c r="I9" s="24"/>
      <c r="J9" s="24"/>
      <c r="K9" s="13"/>
      <c r="L9" s="22"/>
      <c r="M9" s="22"/>
      <c r="N9" s="31" t="str" cm="1">
        <f t="array" aca="1" ref="N9" ca="1">IF(INDIRECT("M" &amp; ROW())="x", INDIRECT("B" &amp; ROW()) &amp; IF(INDIRECT("E" &amp; ROW())="x", " in 2", " in 3"), "")</f>
        <v/>
      </c>
    </row>
    <row r="10" spans="1:14" ht="249.6" x14ac:dyDescent="0.3">
      <c r="A10" s="40"/>
      <c r="B10" s="43" t="s">
        <v>93</v>
      </c>
      <c r="C10" s="40" t="s">
        <v>61</v>
      </c>
      <c r="D10" s="42">
        <v>0.94989999999999997</v>
      </c>
      <c r="E10" s="40" t="s">
        <v>105</v>
      </c>
      <c r="F10" s="40">
        <v>3</v>
      </c>
      <c r="G10" s="40">
        <v>5</v>
      </c>
      <c r="H10" s="40">
        <v>1.1009999513626099</v>
      </c>
      <c r="I10" s="24">
        <v>1.1299999999999999</v>
      </c>
      <c r="J10" s="24">
        <v>1.1499999999999999</v>
      </c>
      <c r="K10" s="46" t="s">
        <v>107</v>
      </c>
      <c r="L10" s="22">
        <v>7.5</v>
      </c>
      <c r="M10" s="45" t="s">
        <v>105</v>
      </c>
      <c r="N10" s="31" t="str" cm="1">
        <f t="array" aca="1" ref="N10" ca="1">IF(INDIRECT("M" &amp; ROW())="x", INDIRECT("B" &amp; ROW()) &amp; IF(INDIRECT("E" &amp; ROW())="x", " in 2", " in 3"), "")</f>
        <v>Cori Gauff in 2</v>
      </c>
    </row>
    <row r="11" spans="1:14" x14ac:dyDescent="0.3">
      <c r="A11" s="37">
        <v>3</v>
      </c>
      <c r="B11" s="38" t="s">
        <v>82</v>
      </c>
      <c r="C11" s="37" t="s">
        <v>83</v>
      </c>
      <c r="D11" s="39">
        <v>0.15290000000000001</v>
      </c>
      <c r="E11" s="37" t="s">
        <v>105</v>
      </c>
      <c r="F11" s="37">
        <v>107</v>
      </c>
      <c r="G11" s="37">
        <v>74</v>
      </c>
      <c r="H11" s="37">
        <v>3.9300000667572021</v>
      </c>
      <c r="I11" s="24"/>
      <c r="J11" s="24"/>
      <c r="K11" s="13"/>
      <c r="L11" s="22"/>
      <c r="M11" s="22"/>
      <c r="N11" s="31" t="str" cm="1">
        <f t="array" aca="1" ref="N11" ca="1">IF(INDIRECT("M" &amp; ROW())="x", INDIRECT("B" &amp; ROW()) &amp; IF(INDIRECT("E" &amp; ROW())="x", " in 2", " in 3"), "")</f>
        <v/>
      </c>
    </row>
    <row r="12" spans="1:14" ht="296.39999999999998" x14ac:dyDescent="0.3">
      <c r="A12" s="40"/>
      <c r="B12" s="43" t="s">
        <v>84</v>
      </c>
      <c r="C12" s="40" t="s">
        <v>85</v>
      </c>
      <c r="D12" s="42">
        <v>0.84709999999999996</v>
      </c>
      <c r="E12" s="40"/>
      <c r="F12" s="40">
        <v>28</v>
      </c>
      <c r="G12" s="40">
        <v>17</v>
      </c>
      <c r="H12" s="40">
        <v>1.2920000553131104</v>
      </c>
      <c r="I12" s="24">
        <v>1.33</v>
      </c>
      <c r="J12" s="24">
        <v>1.45</v>
      </c>
      <c r="K12" s="46" t="s">
        <v>108</v>
      </c>
      <c r="L12" s="22">
        <v>7</v>
      </c>
      <c r="M12" s="45" t="s">
        <v>105</v>
      </c>
      <c r="N12" s="31" t="str" cm="1">
        <f t="array" aca="1" ref="N12" ca="1">IF(INDIRECT("M" &amp; ROW())="x", INDIRECT("B" &amp; ROW()) &amp; IF(INDIRECT("E" &amp; ROW())="x", " in 2", " in 3"), "")</f>
        <v>Marta Kostyuk in 3</v>
      </c>
    </row>
    <row r="13" spans="1:14" x14ac:dyDescent="0.3">
      <c r="A13" s="37">
        <v>4</v>
      </c>
      <c r="B13" s="38" t="s">
        <v>89</v>
      </c>
      <c r="C13" s="37" t="s">
        <v>81</v>
      </c>
      <c r="D13" s="39">
        <v>0</v>
      </c>
      <c r="E13" s="37"/>
      <c r="F13" s="37">
        <v>18</v>
      </c>
      <c r="G13" s="37">
        <v>10</v>
      </c>
      <c r="H13" s="37">
        <v>3.5499999523162842</v>
      </c>
      <c r="I13" s="24"/>
      <c r="J13" s="24"/>
      <c r="K13" s="13"/>
      <c r="L13" s="22"/>
      <c r="M13" s="22"/>
      <c r="N13" s="31" t="str" cm="1">
        <f t="array" aca="1" ref="N13" ca="1">IF(INDIRECT("M" &amp; ROW())="x", INDIRECT("B" &amp; ROW()) &amp; IF(INDIRECT("E" &amp; ROW())="x", " in 2", " in 3"), "")</f>
        <v/>
      </c>
    </row>
    <row r="14" spans="1:14" ht="234" x14ac:dyDescent="0.3">
      <c r="A14" s="40"/>
      <c r="B14" s="43" t="s">
        <v>90</v>
      </c>
      <c r="C14" s="40" t="s">
        <v>91</v>
      </c>
      <c r="D14" s="42">
        <v>1</v>
      </c>
      <c r="E14" s="40" t="s">
        <v>105</v>
      </c>
      <c r="F14" s="40">
        <v>24</v>
      </c>
      <c r="G14" s="40">
        <v>36</v>
      </c>
      <c r="H14" s="40">
        <v>1.3380000591278076</v>
      </c>
      <c r="I14" s="24">
        <v>1.28</v>
      </c>
      <c r="J14" s="24">
        <v>1.35</v>
      </c>
      <c r="K14" s="46" t="s">
        <v>109</v>
      </c>
      <c r="L14" s="22">
        <v>7.5</v>
      </c>
      <c r="M14" s="45" t="s">
        <v>105</v>
      </c>
      <c r="N14" s="31" t="str" cm="1">
        <f t="array" aca="1" ref="N14" ca="1">IF(INDIRECT("M" &amp; ROW())="x", INDIRECT("B" &amp; ROW()) &amp; IF(INDIRECT("E" &amp; ROW())="x", " in 2", " in 3"), "")</f>
        <v>Naomi Osaka in 2</v>
      </c>
    </row>
    <row r="15" spans="1:14" x14ac:dyDescent="0.3">
      <c r="A15" s="37">
        <v>5</v>
      </c>
      <c r="B15" s="44" t="s">
        <v>101</v>
      </c>
      <c r="C15" s="37" t="s">
        <v>74</v>
      </c>
      <c r="D15" s="39">
        <v>0.53580000000000005</v>
      </c>
      <c r="E15" s="37" t="s">
        <v>105</v>
      </c>
      <c r="F15" s="37">
        <v>12</v>
      </c>
      <c r="G15" s="37">
        <v>24</v>
      </c>
      <c r="H15" s="37">
        <v>1.2869999408721924</v>
      </c>
      <c r="I15" s="24">
        <v>1.26</v>
      </c>
      <c r="J15" s="24">
        <v>1.35</v>
      </c>
      <c r="K15" s="13"/>
      <c r="L15" s="22"/>
      <c r="M15" s="45" t="s">
        <v>105</v>
      </c>
      <c r="N15" s="31" t="str" cm="1">
        <f t="array" aca="1" ref="N15" ca="1">IF(INDIRECT("M" &amp; ROW())="x", INDIRECT("B" &amp; ROW()) &amp; IF(INDIRECT("E" &amp; ROW())="x", " in 2", " in 3"), "")</f>
        <v>Ekaterina Alexandrova in 2</v>
      </c>
    </row>
    <row r="16" spans="1:14" ht="265.2" x14ac:dyDescent="0.3">
      <c r="A16" s="40"/>
      <c r="B16" s="41" t="s">
        <v>102</v>
      </c>
      <c r="C16" s="40" t="s">
        <v>69</v>
      </c>
      <c r="D16" s="42">
        <v>0.4642</v>
      </c>
      <c r="E16" s="40"/>
      <c r="F16" s="40">
        <v>52</v>
      </c>
      <c r="G16" s="40">
        <v>72</v>
      </c>
      <c r="H16" s="40">
        <v>3.9700000286102295</v>
      </c>
      <c r="I16" s="24"/>
      <c r="J16" s="24"/>
      <c r="K16" s="46" t="s">
        <v>110</v>
      </c>
      <c r="L16" s="22">
        <v>7.5</v>
      </c>
      <c r="M16" s="22"/>
      <c r="N16" s="31" t="str" cm="1">
        <f t="array" aca="1" ref="N16" ca="1">IF(INDIRECT("M" &amp; ROW())="x", INDIRECT("B" &amp; ROW()) &amp; IF(INDIRECT("E" &amp; ROW())="x", " in 2", " in 3"), "")</f>
        <v/>
      </c>
    </row>
    <row r="17" spans="1:14" x14ac:dyDescent="0.3">
      <c r="A17" s="37">
        <v>6</v>
      </c>
      <c r="B17" s="44" t="s">
        <v>94</v>
      </c>
      <c r="C17" s="37" t="s">
        <v>61</v>
      </c>
      <c r="D17" s="39">
        <v>0.62060000000000004</v>
      </c>
      <c r="E17" s="37" t="s">
        <v>105</v>
      </c>
      <c r="F17" s="37">
        <v>9</v>
      </c>
      <c r="G17" s="37">
        <v>25</v>
      </c>
      <c r="H17" s="37">
        <v>1.2280000448226929</v>
      </c>
      <c r="I17" s="24">
        <v>1.26</v>
      </c>
      <c r="J17" s="24">
        <v>1.3</v>
      </c>
      <c r="K17" s="13"/>
      <c r="L17" s="22"/>
      <c r="M17" s="45" t="s">
        <v>105</v>
      </c>
      <c r="N17" s="31" t="str" cm="1">
        <f t="array" aca="1" ref="N17" ca="1">IF(INDIRECT("M" &amp; ROW())="x", INDIRECT("B" &amp; ROW()) &amp; IF(INDIRECT("E" &amp; ROW())="x", " in 2", " in 3"), "")</f>
        <v>Amanda Anisimova in 2</v>
      </c>
    </row>
    <row r="18" spans="1:14" ht="218.4" x14ac:dyDescent="0.3">
      <c r="A18" s="40"/>
      <c r="B18" s="41" t="s">
        <v>95</v>
      </c>
      <c r="C18" s="40" t="s">
        <v>96</v>
      </c>
      <c r="D18" s="42">
        <v>0.37940000000000002</v>
      </c>
      <c r="E18" s="40"/>
      <c r="F18" s="40">
        <v>50</v>
      </c>
      <c r="G18" s="40">
        <v>118</v>
      </c>
      <c r="H18" s="40">
        <v>4.6599998474121094</v>
      </c>
      <c r="I18" s="24"/>
      <c r="J18" s="24"/>
      <c r="K18" s="46" t="s">
        <v>111</v>
      </c>
      <c r="L18" s="22">
        <v>7.5</v>
      </c>
      <c r="M18" s="22"/>
      <c r="N18" s="31" t="str" cm="1">
        <f t="array" aca="1" ref="N18" ca="1">IF(INDIRECT("M" &amp; ROW())="x", INDIRECT("B" &amp; ROW()) &amp; IF(INDIRECT("E" &amp; ROW())="x", " in 2", " in 3"), "")</f>
        <v/>
      </c>
    </row>
    <row r="19" spans="1:14" x14ac:dyDescent="0.3">
      <c r="A19" s="37">
        <v>7</v>
      </c>
      <c r="B19" s="38" t="s">
        <v>103</v>
      </c>
      <c r="C19" s="37" t="s">
        <v>74</v>
      </c>
      <c r="D19" s="39">
        <v>0.26040000000000002</v>
      </c>
      <c r="E19" s="37"/>
      <c r="F19" s="37">
        <v>29</v>
      </c>
      <c r="G19" s="37">
        <v>18</v>
      </c>
      <c r="H19" s="37">
        <v>7.130000114440918</v>
      </c>
      <c r="I19" s="24"/>
      <c r="J19" s="24"/>
      <c r="K19" s="13"/>
      <c r="L19" s="22"/>
      <c r="M19" s="22"/>
      <c r="N19" s="31" t="str" cm="1">
        <f t="array" aca="1" ref="N19" ca="1">IF(INDIRECT("M" &amp; ROW())="x", INDIRECT("B" &amp; ROW()) &amp; IF(INDIRECT("E" &amp; ROW())="x", " in 2", " in 3"), "")</f>
        <v/>
      </c>
    </row>
    <row r="20" spans="1:14" ht="265.2" x14ac:dyDescent="0.3">
      <c r="A20" s="40"/>
      <c r="B20" s="43" t="s">
        <v>104</v>
      </c>
      <c r="C20" s="40" t="s">
        <v>76</v>
      </c>
      <c r="D20" s="42">
        <v>0.73960000000000004</v>
      </c>
      <c r="E20" s="40" t="s">
        <v>105</v>
      </c>
      <c r="F20" s="40">
        <v>2</v>
      </c>
      <c r="G20" s="40">
        <v>2</v>
      </c>
      <c r="H20" s="40">
        <v>1.128000020980835</v>
      </c>
      <c r="I20" s="24">
        <v>1.1599999999999999</v>
      </c>
      <c r="J20" s="24">
        <v>1.2</v>
      </c>
      <c r="K20" s="46" t="s">
        <v>112</v>
      </c>
      <c r="L20" s="22">
        <v>7.5</v>
      </c>
      <c r="M20" s="45" t="s">
        <v>105</v>
      </c>
      <c r="N20" s="31" t="str" cm="1">
        <f t="array" aca="1" ref="N20" ca="1">IF(INDIRECT("M" &amp; ROW())="x", INDIRECT("B" &amp; ROW()) &amp; IF(INDIRECT("E" &amp; ROW())="x", " in 2", " in 3"), "")</f>
        <v>Iga Swiatek in 2</v>
      </c>
    </row>
    <row r="21" spans="1:14" x14ac:dyDescent="0.3">
      <c r="A21" s="37">
        <v>8</v>
      </c>
      <c r="B21" s="38" t="s">
        <v>97</v>
      </c>
      <c r="C21" s="37" t="s">
        <v>98</v>
      </c>
      <c r="D21" s="39">
        <v>0.69950000000000001</v>
      </c>
      <c r="E21" s="37" t="s">
        <v>105</v>
      </c>
      <c r="F21" s="37">
        <v>22</v>
      </c>
      <c r="G21" s="37">
        <v>12</v>
      </c>
      <c r="H21" s="37">
        <v>2.4800000190734863</v>
      </c>
      <c r="I21" s="24"/>
      <c r="J21" s="24"/>
      <c r="K21" s="13"/>
      <c r="L21" s="22"/>
      <c r="M21" s="22"/>
      <c r="N21" s="31" t="str" cm="1">
        <f t="array" aca="1" ref="N21" ca="1">IF(INDIRECT("M" &amp; ROW())="x", INDIRECT("B" &amp; ROW()) &amp; IF(INDIRECT("E" &amp; ROW())="x", " in 2", " in 3"), "")</f>
        <v/>
      </c>
    </row>
    <row r="22" spans="1:14" ht="265.2" x14ac:dyDescent="0.3">
      <c r="A22" s="40"/>
      <c r="B22" s="41" t="s">
        <v>99</v>
      </c>
      <c r="C22" s="40" t="s">
        <v>100</v>
      </c>
      <c r="D22" s="42">
        <v>0.30049999999999999</v>
      </c>
      <c r="E22" s="40"/>
      <c r="F22" s="40">
        <v>64</v>
      </c>
      <c r="G22" s="40">
        <v>29</v>
      </c>
      <c r="H22" s="40">
        <v>1.5989999771118164</v>
      </c>
      <c r="I22" s="24">
        <v>1.7</v>
      </c>
      <c r="J22" s="24">
        <v>1.75</v>
      </c>
      <c r="K22" s="46" t="s">
        <v>113</v>
      </c>
      <c r="L22" s="22">
        <v>7</v>
      </c>
      <c r="M22" s="45" t="s">
        <v>105</v>
      </c>
      <c r="N22" s="31" t="str" cm="1">
        <f t="array" aca="1" ref="N22" ca="1">IF(INDIRECT("M" &amp; ROW())="x", INDIRECT("B" &amp; ROW()) &amp; IF(INDIRECT("E" &amp; ROW())="x", " in 2", " in 3"), "")</f>
        <v>Maria Sakkari in 3</v>
      </c>
    </row>
    <row r="23" spans="1:14" x14ac:dyDescent="0.3">
      <c r="A23" s="22"/>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22">
    <sortCondition ref="A7:A22"/>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2025-08-30T08:08:06Z</dcterms:modified>
</cp:coreProperties>
</file>