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BC94FB29-9348-4901-9197-B948BDCDE001}" xr6:coauthVersionLast="47" xr6:coauthVersionMax="47" xr10:uidLastSave="{00000000-0000-0000-0000-000000000000}"/>
  <bookViews>
    <workbookView xWindow="12" yWindow="564" windowWidth="23028" windowHeight="1177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10" i="6" a="1"/>
  <c r="N9" i="6" a="1"/>
  <c r="N9" i="6" l="1"/>
  <c r="N10" i="6"/>
  <c r="N77" i="6" a="1"/>
  <c r="N136" i="1" a="1"/>
  <c r="N37" i="1" a="1"/>
  <c r="N95" i="1" a="1"/>
  <c r="N17" i="6" a="1"/>
  <c r="N160" i="6" a="1"/>
  <c r="N28" i="1" a="1"/>
  <c r="N78" i="6" a="1"/>
  <c r="N132" i="1" a="1"/>
  <c r="N12" i="1" a="1"/>
  <c r="N191" i="6" a="1"/>
  <c r="N98" i="1" a="1"/>
  <c r="N53" i="6" a="1"/>
  <c r="N42" i="1" a="1"/>
  <c r="N187" i="6" a="1"/>
  <c r="N148" i="6" a="1"/>
  <c r="N96" i="6" a="1"/>
  <c r="N28" i="6" a="1"/>
  <c r="N119" i="1" a="1"/>
  <c r="N159" i="6" a="1"/>
  <c r="N214" i="6" a="1"/>
  <c r="N60" i="6" a="1"/>
  <c r="N137" i="1" a="1"/>
  <c r="N204" i="6" a="1"/>
  <c r="N39" i="6" a="1"/>
  <c r="N210" i="6" a="1"/>
  <c r="N130" i="6" a="1"/>
  <c r="N94" i="6" a="1"/>
  <c r="N126" i="6" a="1"/>
  <c r="N65" i="1" a="1"/>
  <c r="N163" i="6" a="1"/>
  <c r="N27" i="1" a="1"/>
  <c r="N45" i="1" a="1"/>
  <c r="N113" i="1" a="1"/>
  <c r="N142" i="6" a="1"/>
  <c r="N20" i="6" a="1"/>
  <c r="N216" i="6" a="1"/>
  <c r="N78" i="1" a="1"/>
  <c r="N173" i="6" a="1"/>
  <c r="N86" i="1" a="1"/>
  <c r="N171" i="1" a="1"/>
  <c r="N68" i="1" a="1"/>
  <c r="N174" i="1" a="1"/>
  <c r="N89" i="1" a="1"/>
  <c r="N7" i="6" a="1"/>
  <c r="N173" i="1" a="1"/>
  <c r="N134" i="1" a="1"/>
  <c r="N105" i="6" a="1"/>
  <c r="N151" i="6" a="1"/>
  <c r="N157" i="6" a="1"/>
  <c r="N51" i="1" a="1"/>
  <c r="N207" i="6" a="1"/>
  <c r="N108" i="1" a="1"/>
  <c r="N59" i="6" a="1"/>
  <c r="N150" i="6" a="1"/>
  <c r="N143" i="6" a="1"/>
  <c r="N198" i="6" a="1"/>
  <c r="N72" i="1" a="1"/>
  <c r="N128" i="1" a="1"/>
  <c r="N84" i="1" a="1"/>
  <c r="N189" i="6" a="1"/>
  <c r="N39" i="1" a="1"/>
  <c r="N40" i="6" a="1"/>
  <c r="N156" i="6" a="1"/>
  <c r="N25" i="1" a="1"/>
  <c r="N90" i="1" a="1"/>
  <c r="N11" i="1" a="1"/>
  <c r="N56" i="1" a="1"/>
  <c r="N46" i="6" a="1"/>
  <c r="N194" i="6" a="1"/>
  <c r="N206" i="6" a="1"/>
  <c r="N102" i="6" a="1"/>
  <c r="N95" i="6" a="1"/>
  <c r="N143" i="1" a="1"/>
  <c r="N87" i="1" a="1"/>
  <c r="N190" i="6" a="1"/>
  <c r="N136" i="6" a="1"/>
  <c r="N92" i="6" a="1"/>
  <c r="N101" i="6" a="1"/>
  <c r="N26" i="6" a="1"/>
  <c r="N122" i="1" a="1"/>
  <c r="N73" i="1" a="1"/>
  <c r="N92" i="1" a="1"/>
  <c r="N42" i="6" a="1"/>
  <c r="N15" i="1" a="1"/>
  <c r="N145" i="6" a="1"/>
  <c r="N16" i="1" a="1"/>
  <c r="N129" i="6" a="1"/>
  <c r="N109" i="1" a="1"/>
  <c r="N118" i="6" a="1"/>
  <c r="N144" i="6" a="1"/>
  <c r="N107" i="6" a="1"/>
  <c r="N124" i="1" a="1"/>
  <c r="N150" i="1" a="1"/>
  <c r="N88" i="1" a="1"/>
  <c r="N52" i="1" a="1"/>
  <c r="N105" i="1" a="1"/>
  <c r="N36" i="1" a="1"/>
  <c r="N71" i="1" a="1"/>
  <c r="N38" i="1" a="1"/>
  <c r="N114" i="6" a="1"/>
  <c r="N209" i="6" a="1"/>
  <c r="N176" i="1" a="1"/>
  <c r="N129" i="1" a="1"/>
  <c r="N116" i="1" a="1"/>
  <c r="N180" i="1" a="1"/>
  <c r="N77" i="1" a="1"/>
  <c r="N110" i="6" a="1"/>
  <c r="N80" i="1" a="1"/>
  <c r="N132" i="6" a="1"/>
  <c r="N47" i="1" a="1"/>
  <c r="N146" i="6" a="1"/>
  <c r="N57" i="1" a="1"/>
  <c r="N161" i="6" a="1"/>
  <c r="N32" i="1" a="1"/>
  <c r="N102" i="1" a="1"/>
  <c r="N118" i="1" a="1"/>
  <c r="N80" i="6" a="1"/>
  <c r="N36" i="6" a="1"/>
  <c r="N79" i="1" a="1"/>
  <c r="N43" i="1" a="1"/>
  <c r="N76" i="1" a="1"/>
  <c r="N112" i="1" a="1"/>
  <c r="N52" i="6" a="1"/>
  <c r="N175" i="1" a="1"/>
  <c r="N211" i="6" a="1"/>
  <c r="N177" i="6" a="1"/>
  <c r="N128" i="6" a="1"/>
  <c r="N48" i="1" a="1"/>
  <c r="N157" i="1" a="1"/>
  <c r="N90" i="6" a="1"/>
  <c r="N164" i="6" a="1"/>
  <c r="N104" i="6" a="1"/>
  <c r="N46" i="1" a="1"/>
  <c r="N175" i="6" a="1"/>
  <c r="N63" i="1" a="1"/>
  <c r="N62" i="1" a="1"/>
  <c r="N162" i="6" a="1"/>
  <c r="N115" i="1" a="1"/>
  <c r="N11" i="6" a="1"/>
  <c r="N153" i="1" a="1"/>
  <c r="N79" i="6" a="1"/>
  <c r="N181" i="6" a="1"/>
  <c r="N15" i="6" a="1"/>
  <c r="N154" i="6" a="1"/>
  <c r="N44" i="1" a="1"/>
  <c r="N131" i="6" a="1"/>
  <c r="N169" i="1" a="1"/>
  <c r="N76" i="6" a="1"/>
  <c r="N119" i="6" a="1"/>
  <c r="N19" i="1" a="1"/>
  <c r="N83" i="6" a="1"/>
  <c r="N133" i="1" a="1"/>
  <c r="N124" i="6" a="1"/>
  <c r="N108" i="6" a="1"/>
  <c r="N188" i="6" a="1"/>
  <c r="N135" i="1" a="1"/>
  <c r="N74" i="6" a="1"/>
  <c r="N115" i="6" a="1"/>
  <c r="N55" i="1" a="1"/>
  <c r="N103" i="1" a="1"/>
  <c r="N58" i="6" a="1"/>
  <c r="N91" i="1" a="1"/>
  <c r="N114" i="1" a="1"/>
  <c r="N72" i="6" a="1"/>
  <c r="N130" i="1" a="1"/>
  <c r="N97" i="1" a="1"/>
  <c r="N123" i="6" a="1"/>
  <c r="N65" i="6" a="1"/>
  <c r="N172" i="1" a="1"/>
  <c r="N30" i="1" a="1"/>
  <c r="N161" i="1" a="1"/>
  <c r="N88" i="6" a="1"/>
  <c r="N213" i="6" a="1"/>
  <c r="N135" i="6" a="1"/>
  <c r="N29" i="6" a="1"/>
  <c r="N101" i="1" a="1"/>
  <c r="N134" i="6" a="1"/>
  <c r="N75" i="6" a="1"/>
  <c r="N179" i="1" a="1"/>
  <c r="N43" i="6" a="1"/>
  <c r="N12" i="6" a="1"/>
  <c r="N38" i="6" a="1"/>
  <c r="N121" i="6" a="1"/>
  <c r="N112" i="6" a="1"/>
  <c r="N184" i="6" a="1"/>
  <c r="N201" i="6" a="1"/>
  <c r="N147" i="1" a="1"/>
  <c r="N147" i="6" a="1"/>
  <c r="N144" i="1" a="1"/>
  <c r="N185" i="6" a="1"/>
  <c r="N131" i="1" a="1"/>
  <c r="N82" i="6" a="1"/>
  <c r="N70" i="1" a="1"/>
  <c r="N67" i="6" a="1"/>
  <c r="N53" i="1" a="1"/>
  <c r="N148" i="1" a="1"/>
  <c r="N120" i="6" a="1"/>
  <c r="N113" i="6" a="1"/>
  <c r="N81" i="6" a="1"/>
  <c r="N158" i="6" a="1"/>
  <c r="N96" i="1" a="1"/>
  <c r="N145" i="1" a="1"/>
  <c r="N167" i="6" a="1"/>
  <c r="N59" i="1" a="1"/>
  <c r="N94" i="1" a="1"/>
  <c r="N117" i="1" a="1"/>
  <c r="N71" i="6" a="1"/>
  <c r="N49" i="6" a="1"/>
  <c r="N24" i="1" a="1"/>
  <c r="N170" i="6" a="1"/>
  <c r="N138" i="6" a="1"/>
  <c r="N193" i="6" a="1"/>
  <c r="N160" i="1" a="1"/>
  <c r="N48" i="6" a="1"/>
  <c r="N178" i="1" a="1"/>
  <c r="N37" i="6" a="1"/>
  <c r="N192" i="6" a="1"/>
  <c r="N169" i="6" a="1"/>
  <c r="N91" i="6" a="1"/>
  <c r="N85" i="6" a="1"/>
  <c r="N18" i="1" a="1"/>
  <c r="N21" i="1" a="1"/>
  <c r="N99" i="6" a="1"/>
  <c r="N104" i="1" a="1"/>
  <c r="N195" i="6" a="1"/>
  <c r="N75" i="1" a="1"/>
  <c r="N85" i="1" a="1"/>
  <c r="N50" i="1" a="1"/>
  <c r="N35" i="1" a="1"/>
  <c r="N151" i="1" a="1"/>
  <c r="N41" i="1" a="1"/>
  <c r="N146" i="1" a="1"/>
  <c r="N125" i="6" a="1"/>
  <c r="N178" i="6" a="1"/>
  <c r="N64" i="6" a="1"/>
  <c r="N63" i="6" a="1"/>
  <c r="N111" i="6" a="1"/>
  <c r="N70" i="6" a="1"/>
  <c r="N120" i="1" a="1"/>
  <c r="N41" i="6" a="1"/>
  <c r="N197" i="6" a="1"/>
  <c r="N176" i="6" a="1"/>
  <c r="N73" i="6" a="1"/>
  <c r="N152" i="6" a="1"/>
  <c r="N100" i="1" a="1"/>
  <c r="N158" i="1" a="1"/>
  <c r="N30" i="6" a="1"/>
  <c r="N22" i="6" a="1"/>
  <c r="N208" i="6" a="1"/>
  <c r="N153" i="6" a="1"/>
  <c r="N168" i="6" a="1"/>
  <c r="N56" i="6" a="1"/>
  <c r="N154" i="1" a="1"/>
  <c r="N163" i="1" a="1"/>
  <c r="N25" i="6" a="1"/>
  <c r="N16" i="6" a="1"/>
  <c r="N159" i="1" a="1"/>
  <c r="N149" i="1" a="1"/>
  <c r="N58" i="1" a="1"/>
  <c r="N45" i="6" a="1"/>
  <c r="N82" i="1" a="1"/>
  <c r="N205" i="6" a="1"/>
  <c r="N35" i="6" a="1"/>
  <c r="N51" i="6" a="1"/>
  <c r="N17" i="1" a="1"/>
  <c r="N164" i="1" a="1"/>
  <c r="N165" i="6" a="1"/>
  <c r="N61" i="1" a="1"/>
  <c r="N186" i="6" a="1"/>
  <c r="N103" i="6" a="1"/>
  <c r="N23" i="6" a="1"/>
  <c r="N99" i="1" a="1"/>
  <c r="N81" i="1" a="1"/>
  <c r="N168" i="1" a="1"/>
  <c r="N33" i="1" a="1"/>
  <c r="N141" i="6" a="1"/>
  <c r="N55" i="6" a="1"/>
  <c r="N121" i="1" a="1"/>
  <c r="N13" i="1" a="1"/>
  <c r="N106" i="1" a="1"/>
  <c r="N152" i="1" a="1"/>
  <c r="N183" i="6" a="1"/>
  <c r="N109" i="6" a="1"/>
  <c r="N67" i="1" a="1"/>
  <c r="N139" i="6" a="1"/>
  <c r="N57" i="6" a="1"/>
  <c r="N13" i="6" a="1"/>
  <c r="N31" i="6" a="1"/>
  <c r="N19" i="6" a="1"/>
  <c r="N20" i="1" a="1"/>
  <c r="N106" i="6" a="1"/>
  <c r="N44" i="6" a="1"/>
  <c r="N61" i="6" a="1"/>
  <c r="N181" i="1" a="1"/>
  <c r="N140" i="1" a="1"/>
  <c r="N196" i="6" a="1"/>
  <c r="N107" i="1" a="1"/>
  <c r="N122" i="6" a="1"/>
  <c r="N49" i="1" a="1"/>
  <c r="N167" i="1" a="1"/>
  <c r="N215" i="6" a="1"/>
  <c r="N111" i="1" a="1"/>
  <c r="N202" i="6" a="1"/>
  <c r="N34" i="6" a="1"/>
  <c r="N64" i="1" a="1"/>
  <c r="N110" i="1" a="1"/>
  <c r="N172" i="6" a="1"/>
  <c r="N74" i="1" a="1"/>
  <c r="N126" i="1" a="1"/>
  <c r="N93" i="6" a="1"/>
  <c r="N31" i="1" a="1"/>
  <c r="N66" i="6" a="1"/>
  <c r="N68" i="6" a="1"/>
  <c r="N125" i="1" a="1"/>
  <c r="N18" i="6" a="1"/>
  <c r="N212" i="6" a="1"/>
  <c r="N47" i="6" a="1"/>
  <c r="N83" i="1" a="1"/>
  <c r="N66" i="1" a="1"/>
  <c r="N29" i="1" a="1"/>
  <c r="N54" i="1" a="1"/>
  <c r="N155" i="1" a="1"/>
  <c r="N100" i="6" a="1"/>
  <c r="N137" i="6" a="1"/>
  <c r="N127" i="1" a="1"/>
  <c r="N133" i="6" a="1"/>
  <c r="N141" i="1" a="1"/>
  <c r="N8" i="6" a="1"/>
  <c r="N50" i="6" a="1"/>
  <c r="N200" i="6" a="1"/>
  <c r="N54" i="6" a="1"/>
  <c r="N127" i="6" a="1"/>
  <c r="N33" i="6" a="1"/>
  <c r="N182" i="6" a="1"/>
  <c r="N139" i="1" a="1"/>
  <c r="N93" i="1" a="1"/>
  <c r="N162" i="1" a="1"/>
  <c r="N155" i="6" a="1"/>
  <c r="N86" i="6" a="1"/>
  <c r="N21" i="6" a="1"/>
  <c r="N84" i="6" a="1"/>
  <c r="N34" i="1" a="1"/>
  <c r="N166" i="1" a="1"/>
  <c r="N24" i="6" a="1"/>
  <c r="N199" i="6" a="1"/>
  <c r="N117" i="6" a="1"/>
  <c r="N179" i="6" a="1"/>
  <c r="N89" i="6" a="1"/>
  <c r="N60" i="1" a="1"/>
  <c r="N138" i="1" a="1"/>
  <c r="N177" i="1" a="1"/>
  <c r="N171" i="6" a="1"/>
  <c r="N87" i="6" a="1"/>
  <c r="N165" i="1" a="1"/>
  <c r="N62" i="6" a="1"/>
  <c r="N69" i="1" a="1"/>
  <c r="N140" i="6" a="1"/>
  <c r="N166" i="6" a="1"/>
  <c r="N180" i="6" a="1"/>
  <c r="N116" i="6" a="1"/>
  <c r="N32" i="6" a="1"/>
  <c r="N27" i="6" a="1"/>
  <c r="N123" i="1" a="1"/>
  <c r="N149" i="6" a="1"/>
  <c r="N69" i="6" a="1"/>
  <c r="N40" i="1" a="1"/>
  <c r="N170" i="1" a="1"/>
  <c r="N98" i="6" a="1"/>
  <c r="N203" i="6" a="1"/>
  <c r="N22" i="1" a="1"/>
  <c r="N142" i="1" a="1"/>
  <c r="N97" i="6" a="1"/>
  <c r="N156" i="1" a="1"/>
  <c r="N174" i="6" a="1"/>
  <c r="N23" i="1" a="1"/>
  <c r="N23" i="1" l="1"/>
  <c r="N174" i="6"/>
  <c r="N156" i="1"/>
  <c r="N97" i="6"/>
  <c r="N142" i="1"/>
  <c r="N22" i="1"/>
  <c r="N203" i="6"/>
  <c r="N98" i="6"/>
  <c r="N170" i="1"/>
  <c r="N40" i="1"/>
  <c r="N69" i="6"/>
  <c r="N149" i="6"/>
  <c r="N123" i="1"/>
  <c r="N27" i="6"/>
  <c r="N32" i="6"/>
  <c r="N116" i="6"/>
  <c r="N180" i="6"/>
  <c r="N166" i="6"/>
  <c r="N140" i="6"/>
  <c r="N69" i="1"/>
  <c r="O8" i="1"/>
  <c r="N62" i="6"/>
  <c r="N165" i="1"/>
  <c r="N87" i="6"/>
  <c r="N171" i="6"/>
  <c r="N177" i="1"/>
  <c r="N138" i="1"/>
  <c r="N60" i="1"/>
  <c r="N89" i="6"/>
  <c r="N179" i="6"/>
  <c r="N117" i="6"/>
  <c r="N199" i="6"/>
  <c r="N24" i="6"/>
  <c r="N166" i="1"/>
  <c r="N34" i="1"/>
  <c r="N84" i="6"/>
  <c r="N21" i="6"/>
  <c r="N86" i="6"/>
  <c r="N155" i="6"/>
  <c r="N162" i="1"/>
  <c r="N93" i="1"/>
  <c r="N139" i="1"/>
  <c r="N182" i="6"/>
  <c r="N33" i="6"/>
  <c r="N127" i="6"/>
  <c r="N54" i="6"/>
  <c r="N200" i="6"/>
  <c r="N50" i="6"/>
  <c r="N8" i="6"/>
  <c r="N141" i="1"/>
  <c r="N133" i="6"/>
  <c r="N127" i="1"/>
  <c r="N137" i="6"/>
  <c r="N100" i="6"/>
  <c r="N155" i="1"/>
  <c r="N54" i="1"/>
  <c r="N29" i="1"/>
  <c r="N66" i="1"/>
  <c r="N83" i="1"/>
  <c r="N47" i="6"/>
  <c r="N212" i="6"/>
  <c r="N18" i="6"/>
  <c r="N125" i="1"/>
  <c r="N68" i="6"/>
  <c r="N66" i="6"/>
  <c r="N31" i="1"/>
  <c r="N93" i="6"/>
  <c r="N126" i="1"/>
  <c r="N74" i="1"/>
  <c r="N172" i="6"/>
  <c r="N110" i="1"/>
  <c r="N64" i="1"/>
  <c r="N34" i="6"/>
  <c r="N202" i="6"/>
  <c r="N111" i="1"/>
  <c r="N215" i="6"/>
  <c r="N167" i="1"/>
  <c r="N49" i="1"/>
  <c r="N122" i="6"/>
  <c r="N107" i="1"/>
  <c r="N196" i="6"/>
  <c r="N140" i="1"/>
  <c r="N181" i="1"/>
  <c r="N61" i="6"/>
  <c r="N44" i="6"/>
  <c r="N106" i="6"/>
  <c r="N20" i="1"/>
  <c r="N19" i="6"/>
  <c r="N31" i="6"/>
  <c r="N13" i="6"/>
  <c r="N57" i="6"/>
  <c r="N139" i="6"/>
  <c r="N67" i="1"/>
  <c r="N109" i="6"/>
  <c r="N183" i="6"/>
  <c r="N152" i="1"/>
  <c r="N106" i="1"/>
  <c r="N13" i="1"/>
  <c r="N121" i="1"/>
  <c r="N55" i="6"/>
  <c r="N141" i="6"/>
  <c r="N33" i="1"/>
  <c r="N168" i="1"/>
  <c r="N81" i="1"/>
  <c r="N99" i="1"/>
  <c r="N23" i="6"/>
  <c r="N103" i="6"/>
  <c r="N186" i="6"/>
  <c r="N61" i="1"/>
  <c r="N165" i="6"/>
  <c r="N164" i="1"/>
  <c r="N17" i="1"/>
  <c r="N51" i="6"/>
  <c r="N35" i="6"/>
  <c r="N205" i="6"/>
  <c r="N82" i="1"/>
  <c r="N45" i="6"/>
  <c r="N58" i="1"/>
  <c r="N149" i="1"/>
  <c r="N159" i="1"/>
  <c r="N16" i="6"/>
  <c r="N25" i="6"/>
  <c r="N163" i="1"/>
  <c r="N154" i="1"/>
  <c r="N56" i="6"/>
  <c r="N168" i="6"/>
  <c r="N153" i="6"/>
  <c r="N208" i="6"/>
  <c r="N22" i="6"/>
  <c r="N30" i="6"/>
  <c r="N158" i="1"/>
  <c r="N100" i="1"/>
  <c r="N152" i="6"/>
  <c r="N73" i="6"/>
  <c r="N176" i="6"/>
  <c r="N197" i="6"/>
  <c r="N41" i="6"/>
  <c r="N120" i="1"/>
  <c r="N70" i="6"/>
  <c r="N111" i="6"/>
  <c r="N63" i="6"/>
  <c r="N64" i="6"/>
  <c r="N178" i="6"/>
  <c r="N125" i="6"/>
  <c r="N146" i="1"/>
  <c r="N41" i="1"/>
  <c r="N151" i="1"/>
  <c r="N35" i="1"/>
  <c r="N50" i="1"/>
  <c r="N85" i="1"/>
  <c r="N75" i="1"/>
  <c r="N195" i="6"/>
  <c r="N104" i="1"/>
  <c r="N99" i="6"/>
  <c r="N21" i="1"/>
  <c r="N18" i="1"/>
  <c r="N85" i="6"/>
  <c r="N91" i="6"/>
  <c r="N169" i="6"/>
  <c r="N192" i="6"/>
  <c r="N37" i="6"/>
  <c r="N178" i="1"/>
  <c r="N48" i="6"/>
  <c r="N160" i="1"/>
  <c r="N193" i="6"/>
  <c r="N138" i="6"/>
  <c r="N170" i="6"/>
  <c r="N24" i="1"/>
  <c r="N49" i="6"/>
  <c r="N71" i="6"/>
  <c r="N117" i="1"/>
  <c r="N94" i="1"/>
  <c r="N59" i="1"/>
  <c r="N167" i="6"/>
  <c r="N145" i="1"/>
  <c r="N96" i="1"/>
  <c r="N158" i="6"/>
  <c r="N81" i="6"/>
  <c r="N113" i="6"/>
  <c r="N120" i="6"/>
  <c r="N148" i="1"/>
  <c r="N53" i="1"/>
  <c r="N67" i="6"/>
  <c r="N70" i="1"/>
  <c r="N82" i="6"/>
  <c r="N131" i="1"/>
  <c r="N185" i="6"/>
  <c r="N144" i="1"/>
  <c r="N147" i="6"/>
  <c r="N147" i="1"/>
  <c r="N201" i="6"/>
  <c r="N184" i="6"/>
  <c r="N112" i="6"/>
  <c r="O7" i="1"/>
  <c r="N121" i="6"/>
  <c r="N38" i="6"/>
  <c r="N12" i="6"/>
  <c r="N43" i="6"/>
  <c r="N179" i="1"/>
  <c r="N75" i="6"/>
  <c r="N134" i="6"/>
  <c r="N101" i="1"/>
  <c r="N29" i="6"/>
  <c r="N135" i="6"/>
  <c r="N213" i="6"/>
  <c r="N88" i="6"/>
  <c r="N161" i="1"/>
  <c r="N30" i="1"/>
  <c r="N172" i="1"/>
  <c r="N65" i="6"/>
  <c r="N123" i="6"/>
  <c r="N97" i="1"/>
  <c r="N130" i="1"/>
  <c r="N72" i="6"/>
  <c r="N114" i="1"/>
  <c r="N91" i="1"/>
  <c r="N58" i="6"/>
  <c r="N103" i="1"/>
  <c r="N55" i="1"/>
  <c r="N115" i="6"/>
  <c r="N74" i="6"/>
  <c r="N135" i="1"/>
  <c r="N188" i="6"/>
  <c r="N108" i="6"/>
  <c r="N124" i="6"/>
  <c r="N133" i="1"/>
  <c r="N83" i="6"/>
  <c r="N19" i="1"/>
  <c r="N119" i="6"/>
  <c r="N76" i="6"/>
  <c r="N169" i="1"/>
  <c r="N131" i="6"/>
  <c r="N44" i="1"/>
  <c r="N154" i="6"/>
  <c r="N15" i="6"/>
  <c r="N181" i="6"/>
  <c r="N79" i="6"/>
  <c r="N153" i="1"/>
  <c r="N11" i="6"/>
  <c r="N115" i="1"/>
  <c r="N162" i="6"/>
  <c r="N62" i="1"/>
  <c r="N63" i="1"/>
  <c r="N175" i="6"/>
  <c r="N46" i="1"/>
  <c r="N104" i="6"/>
  <c r="N164" i="6"/>
  <c r="N90" i="6"/>
  <c r="N157" i="1"/>
  <c r="N48" i="1"/>
  <c r="N128" i="6"/>
  <c r="N177" i="6"/>
  <c r="N211" i="6"/>
  <c r="N175" i="1"/>
  <c r="N52" i="6"/>
  <c r="N112" i="1"/>
  <c r="N76" i="1"/>
  <c r="N43" i="1"/>
  <c r="N79" i="1"/>
  <c r="N36" i="6"/>
  <c r="N80" i="6"/>
  <c r="N118" i="1"/>
  <c r="N102" i="1"/>
  <c r="N32" i="1"/>
  <c r="N161" i="6"/>
  <c r="N57" i="1"/>
  <c r="N146" i="6"/>
  <c r="N47" i="1"/>
  <c r="N132" i="6"/>
  <c r="N80" i="1"/>
  <c r="N110" i="6"/>
  <c r="N77" i="1"/>
  <c r="N180" i="1"/>
  <c r="N116" i="1"/>
  <c r="N129" i="1"/>
  <c r="N176" i="1"/>
  <c r="N209" i="6"/>
  <c r="N114" i="6"/>
  <c r="N38" i="1"/>
  <c r="N71" i="1"/>
  <c r="N36" i="1"/>
  <c r="N105" i="1"/>
  <c r="N52" i="1"/>
  <c r="N88" i="1"/>
  <c r="N150" i="1"/>
  <c r="N124" i="1"/>
  <c r="N107" i="6"/>
  <c r="N144" i="6"/>
  <c r="N118" i="6"/>
  <c r="N109" i="1"/>
  <c r="N129" i="6"/>
  <c r="N16" i="1"/>
  <c r="N145" i="6"/>
  <c r="N15" i="1"/>
  <c r="N42" i="6"/>
  <c r="N92" i="1"/>
  <c r="N73" i="1"/>
  <c r="N122" i="1"/>
  <c r="N26" i="6"/>
  <c r="N101" i="6"/>
  <c r="N92" i="6"/>
  <c r="N136" i="6"/>
  <c r="N190" i="6"/>
  <c r="N87" i="1"/>
  <c r="N143" i="1"/>
  <c r="N95" i="6"/>
  <c r="N102" i="6"/>
  <c r="N206" i="6"/>
  <c r="N194" i="6"/>
  <c r="N46" i="6"/>
  <c r="N56" i="1"/>
  <c r="N11" i="1"/>
  <c r="N90" i="1"/>
  <c r="N25" i="1"/>
  <c r="N156" i="6"/>
  <c r="N40" i="6"/>
  <c r="N39" i="1"/>
  <c r="N189" i="6"/>
  <c r="N84" i="1"/>
  <c r="N128" i="1"/>
  <c r="N72" i="1"/>
  <c r="N198" i="6"/>
  <c r="N143" i="6"/>
  <c r="N150" i="6"/>
  <c r="N59" i="6"/>
  <c r="N108" i="1"/>
  <c r="N207" i="6"/>
  <c r="N51" i="1"/>
  <c r="N157" i="6"/>
  <c r="N151" i="6"/>
  <c r="N105" i="6"/>
  <c r="N134" i="1"/>
  <c r="N173" i="1"/>
  <c r="N7" i="6"/>
  <c r="N89" i="1"/>
  <c r="N174" i="1"/>
  <c r="N68" i="1"/>
  <c r="N171" i="1"/>
  <c r="N86" i="1"/>
  <c r="N173" i="6"/>
  <c r="N78" i="1"/>
  <c r="N216" i="6"/>
  <c r="N20" i="6"/>
  <c r="N142" i="6"/>
  <c r="N113" i="1"/>
  <c r="N45" i="1"/>
  <c r="N27" i="1"/>
  <c r="N163" i="6"/>
  <c r="N65" i="1"/>
  <c r="N126" i="6"/>
  <c r="N94" i="6"/>
  <c r="N130" i="6"/>
  <c r="N210" i="6"/>
  <c r="N39" i="6"/>
  <c r="N204" i="6"/>
  <c r="N137" i="1"/>
  <c r="N60" i="6"/>
  <c r="N214" i="6"/>
  <c r="N159" i="6"/>
  <c r="N119" i="1"/>
  <c r="N28" i="6"/>
  <c r="N96" i="6"/>
  <c r="N148" i="6"/>
  <c r="N187" i="6"/>
  <c r="N42" i="1"/>
  <c r="N53" i="6"/>
  <c r="N98" i="1"/>
  <c r="N191" i="6"/>
  <c r="N12" i="1"/>
  <c r="N132" i="1"/>
  <c r="N78" i="6"/>
  <c r="N28" i="1"/>
  <c r="N160" i="6"/>
  <c r="N17" i="6"/>
  <c r="N95" i="1"/>
  <c r="N37" i="1"/>
  <c r="N136" i="1"/>
  <c r="N77"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<sst xmlns="http://schemas.openxmlformats.org/spreadsheetml/2006/main" count="205" uniqueCount="122">
  <si>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</si>
  <si>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</si>
  <si>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</si>
  <si>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</si>
  <si>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</si>
  <si>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</si>
  <si>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</si>
  <si>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</si>
  <si>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</si>
  <si>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</si>
  <si>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</si>
  <si>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</si>
  <si>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</si>
  <si>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</si>
  <si>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</si>
  <si>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</si>
  <si>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</si>
  <si>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</si>
  <si>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</si>
  <si>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</si>
  <si>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</si>
  <si>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</si>
  <si>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</si>
  <si>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</si>
  <si>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</si>
  <si>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</si>
  <si>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</si>
  <si>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</si>
  <si>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</si>
  <si>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</si>
  <si>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</si>
  <si>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</si>
  <si>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</si>
  <si>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</si>
  <si>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</si>
  <si>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</si>
  <si>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</si>
  <si>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</si>
  <si>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</si>
  <si>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</si>
  <si>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</si>
  <si>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</si>
  <si>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</si>
  <si>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</si>
  <si>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</si>
  <si>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</si>
  <si>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</si>
  <si>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</si>
  <si>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</si>
  <si>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</si>
  <si>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</si>
  <si>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</si>
  <si>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</si>
  <si>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</si>
  <si>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Jannik Sinner</t>
  </si>
  <si>
    <t>ITA</t>
  </si>
  <si>
    <t>Felix Auger Aliassime</t>
  </si>
  <si>
    <t>CAN</t>
  </si>
  <si>
    <t>Novak Djokovic</t>
  </si>
  <si>
    <t>SRB</t>
  </si>
  <si>
    <t>Carlos Alcaraz</t>
  </si>
  <si>
    <t>ESP</t>
  </si>
  <si>
    <t xml:space="preserve">Genova Challenger, Challenger, ITA, Clay, 01/09/2025, ˆ181K, Challenger 125                                                                                                                                                                                                                                                 </t>
  </si>
  <si>
    <t>Luciano Darderi</t>
  </si>
  <si>
    <t>Thiago Moura Monteiro</t>
  </si>
  <si>
    <t>BRA</t>
  </si>
  <si>
    <t>Tom Gentzsch</t>
  </si>
  <si>
    <t>GER</t>
  </si>
  <si>
    <t>Kilian Feldbausch</t>
  </si>
  <si>
    <t>SUI</t>
  </si>
  <si>
    <t>Federico Bondioli</t>
  </si>
  <si>
    <t>Stefano Travaglia</t>
  </si>
  <si>
    <t>Andrea Pellegrino</t>
  </si>
  <si>
    <t>Andrea Picchione</t>
  </si>
  <si>
    <t xml:space="preserve">Seville Challenger, Challenger, ESP, Clay, 01/09/2025, ˆ181K, Challenger 125                                                                                                                                                                                                                                                 </t>
  </si>
  <si>
    <t>Daniel Merida Aguilar</t>
  </si>
  <si>
    <t>Ignacio Buse</t>
  </si>
  <si>
    <t>PER</t>
  </si>
  <si>
    <t>Genaro Alberto Olivieri</t>
  </si>
  <si>
    <t>ARG</t>
  </si>
  <si>
    <t xml:space="preserve">Guadalajara 125 Open - Guadalajara, Challenger, MEX, Hard, 01/09/2025, $115K, WTA 125                                                                                                                                                                                                                                                        </t>
  </si>
  <si>
    <t>Maria Kozyreva</t>
  </si>
  <si>
    <t>RUS</t>
  </si>
  <si>
    <t>Panna Udvardy</t>
  </si>
  <si>
    <t>HUN</t>
  </si>
  <si>
    <t xml:space="preserve">Montreux Nestle Open - Montreux, Challenger, SUI, Clay, 01/09/2025, $115K, WTA 125                                                                                                                                                                                                                                                        </t>
  </si>
  <si>
    <t>Maja Chwalinska</t>
  </si>
  <si>
    <t>POL</t>
  </si>
  <si>
    <t>Arantxa Rus</t>
  </si>
  <si>
    <t>NED</t>
  </si>
  <si>
    <t>Andrea Lazaro Garcia</t>
  </si>
  <si>
    <t>Julia Grabher</t>
  </si>
  <si>
    <t>AUT</t>
  </si>
  <si>
    <t>Darja Semenistaja</t>
  </si>
  <si>
    <t>LAT</t>
  </si>
  <si>
    <t>Anca Alexia Todoni</t>
  </si>
  <si>
    <t>ROU</t>
  </si>
  <si>
    <t>Simona Waltert</t>
  </si>
  <si>
    <t>Oleksandra Oliynykova</t>
  </si>
  <si>
    <t>CRO</t>
  </si>
  <si>
    <t>Kayla Day</t>
  </si>
  <si>
    <t>USA</t>
  </si>
  <si>
    <t>Alexandra Eala</t>
  </si>
  <si>
    <t>PHI</t>
  </si>
  <si>
    <t>Dusan Lajovic</t>
  </si>
  <si>
    <t>x</t>
  </si>
  <si>
    <r>
      <t xml:space="preserve">Semenistaja 2-1. Most recent Nov 2024, clay, Todoni in 2. Semenistaja won on clay in Sep 2024, 3 sets. She won on clay in 2023, 2 sets. Clay win %'s are better for Todoni. 
Semenistaja reached the semis last year. 3 sets win over Barthel in the 1st round. 2 sets win over Juvan in the 2nd round as underdog. CH semi and q final in July. CH q final in June. CH title in April. 2 CH q finals in Nov.
Todoni reached the q finals last season. Easy win in the 1st round. Needed 3 sets in the 2nd round as strong favourite. CH title in June. CH title in March. CH title in Nov.
12 month and 2025 CH stats are stronger for Todoni on serve. Good chance of 3 sets.
</t>
    </r>
    <r>
      <rPr>
        <b/>
        <sz val="12"/>
        <color theme="1"/>
        <rFont val="Calibri"/>
        <family val="2"/>
        <scheme val="minor"/>
      </rPr>
      <t xml:space="preserve">Back Todoni around 2.20 to 2.30 and remove liability at 1.75. </t>
    </r>
  </si>
  <si>
    <r>
      <t xml:space="preserve">Waltert 1-0 (Sep 2024, clay, 3rd set tie break). Clay win %'s are better for Oliynykova.
Waltert lost in the 1st round last year. She needed 3 sets as strong favourite in the 1st round. Quarter finals in Iasi. CH q final in July. CH semi in May. CH semi and q final in April. CH q final in March.
Oliynykova beat Sherif in 2 sets as underdog in the 1st round. 2 sets win over Kostovic in the 2nd round. Almost all her clay matches were in ITF's. 
2025 CH stats favour Oliynykova overall. Good chance of 3 sets. 
</t>
    </r>
    <r>
      <rPr>
        <b/>
        <sz val="12"/>
        <color theme="1"/>
        <rFont val="Calibri"/>
        <family val="2"/>
        <scheme val="minor"/>
      </rPr>
      <t xml:space="preserve">Back Waltert around 2.20 to 2.30 and remove liability at 1.75. </t>
    </r>
  </si>
  <si>
    <r>
      <t xml:space="preserve">1st meeting. 12 month clay win %'s are even. 
Chwalinska lost in the 1st round last year. 3 sets win over Teichmann in the 1st round. 2nd round in Iasi. CH semi final in March. CH semi in Dec. 
Rus had an easy win in the 1st round. 2 sets win over Korpatsch in the 2nd round. ITF final in Aug. 2nd round in Hamburg. 2nd round of the French Open. CH q final in March. 
12 month CH stats favour Chwalinska. 2025 CH stats are quite even with a slight edge to Chwalinska.
</t>
    </r>
    <r>
      <rPr>
        <b/>
        <sz val="12"/>
        <color theme="1"/>
        <rFont val="Calibri"/>
        <family val="2"/>
        <scheme val="minor"/>
      </rPr>
      <t>Back Chwalinska around 2.20 to 2.30 and remove liability at 1.70. Lay set 1 winner.</t>
    </r>
  </si>
  <si>
    <r>
      <t xml:space="preserve">Garcia 1-0 (Oct 2018, clay, by retirement). Clay win %'s are better for Grabher. 
Garcia beat Bolsova as underdog in the 1st round. 2 sets win in the 2nd round as underdog, Most of her matches are in ITF's. 
Grabher had a 2 sets win in the 1dt round. Needed 3 sets in the 2nd round as favourite. CH semi final in July. CH q final in June. Most of her best results are in ITF's. 
</t>
    </r>
    <r>
      <rPr>
        <b/>
        <sz val="12"/>
        <color theme="1"/>
        <rFont val="Calibri"/>
        <family val="2"/>
        <scheme val="minor"/>
      </rPr>
      <t>Back Grabher around 1.80 to 1.95 and remove liability at 1.40. Chance of 3 sets.</t>
    </r>
  </si>
  <si>
    <r>
      <t xml:space="preserve">Travaglia 2-0. Most recent Aug 2024, clay, 2 sets. He won on clay in May 2023, 2 sets. Clay win %'s are better for Travaglia. 
Bondioli lost in the 1st round last season. He lost in the qual rounds this week. 2 sets win in the 1st round as lucky loser and underdog. 3 sets win as underdog in the 2nd round. Several CH 2nd rounds in the last 12 months.
Travaglia reached the semis last year. 2 sets win in the 1st round. He needed 3 sets as favourite in the 2nd round. CH final in Aug. CH title in July. 
12 month CH stats favour Travaglia overall. 
</t>
    </r>
    <r>
      <rPr>
        <b/>
        <sz val="12"/>
        <color theme="1"/>
        <rFont val="Calibri"/>
        <family val="2"/>
        <scheme val="minor"/>
      </rPr>
      <t>Back Travaglia around 1.90 to 2.00 and remove liability at 1.50.</t>
    </r>
  </si>
  <si>
    <r>
      <t xml:space="preserve">Feldbausch 1-0 (Apr 2025, clay, 3 sets). Clay win %'s are better for Gentzsch.
Gentzsch has come through the qual rounds. 2 sets wins in the 1st and 2nd rounds as favourite. Most of his matches were in ITF's. 
Feldbausch reached the 2nd round last season as qualifier. This season he had a 2 sets win in the 1st round as favourite. 2 sets win as underdog in the 2nd round. CH q final in June. Most of his best results were in ITF's. 
12 month CH stats are better for Gentzsch on serve. 12 month ITF stats are stronger for Gentzsch.
</t>
    </r>
    <r>
      <rPr>
        <b/>
        <sz val="12"/>
        <color theme="1"/>
        <rFont val="Calibri"/>
        <family val="2"/>
        <scheme val="minor"/>
      </rPr>
      <t>Lay Feldbausch around 1.45 and remove liability at 1.95. Chance of 3 sets.</t>
    </r>
  </si>
  <si>
    <t>1st meeting. Clay win %'s are better for Pellegrino. 
Pellegrino lost in the 1st round last year. This time, he had straight sets wins in the 1st and 2nd rounds. 2nd round in Bastad. C title in June. CH final in May. CH semi in March. 
Picchione reached the 2nd round as qualifier last season. This year, he again made it through the qual rounds. 2 sets win as underdog in the 1st round. Walkover in the 2nd round. His best results are in ITF's. Most of his Challenger wins were in qual rounds. 
Back Pellegrino around 1.80 to 1.90 and remove liability at 1.40.</t>
  </si>
  <si>
    <r>
      <t xml:space="preserve">H2H 1-1. Most recent Oct 2023, clay, Monteiro in 2. Darderi won on clay in 2023, 2 sets. Clay win %'s are better for Darderi. 
Darderi had an easy win over Arnaboldi in the 1st round. Easy win over Popko in the 2nd round. Title in Umag. Title in Bastad. Q finals in Hamburg. Title in Marrakech. 
Monteiro reached the q final last season. 2 sets win over Passaro as underdog in the 1st round. 2 close sets win in the 2nd round as favourite. CH q final in Aug. 2 CH finals in March. 2nd rounds in Santiago and Rio.
12 month ATP stats favour Darderi overall. 12 month CH stats favour Monteiro on serve and strongly favour Darderi on return. 
</t>
    </r>
    <r>
      <rPr>
        <b/>
        <sz val="12"/>
        <color theme="1"/>
        <rFont val="Calibri"/>
        <family val="2"/>
        <scheme val="minor"/>
      </rPr>
      <t>Lay Darderi around 1.20 and remove liability at 1.40. Back Darderi around 1.70 to 1.85 and remove liability at 1.40.</t>
    </r>
  </si>
  <si>
    <t>Alcaraz in 4</t>
  </si>
  <si>
    <r>
      <t xml:space="preserve">Djokovic 5-3. Most recent Jan 2025, hard, Djokovic in 4. He won on clay in Aug 2024, 2 tie breaks. Alcaraz won on grass in July 2024, straight sets. Hard win %'s favour Alcaraz. 
Djokovic reached the 3rd round last year. 3 sets win over Tien in the 1st round. 4 sets win over Svajda in the 2nd round. 4 sets win over Norrie in the 3rd round. Easy win over Struff in the 4th round. 4 sets win over Fritz in the q final. Final in Miami 2025, Semi finals at the Australian Open 2025, Quarter finals in Brisbane 2025, Final in Shanghai 2024.
Alcaraz reached the 2nd round last season. 3 close sets win over Opelka in the 1st round. Easy win over Bellucci in the 2nd round. 3 sets win over Darderi in the 3rd round. 3 sets win in the 4th round over Rinderknech. 3 sets win over Lehecka in the q final. Title in Cincinnati. Semi finals in Indian Wells 2025, Quarter finals in Doha 2025, Quarter finals at the Australian Open 2025, Quarter finals in Shanghai 2024, Title in Beijing 2024.
12 month and 2025 stats favour Djokovic on serve. Stats for the tournament are stronger for Alcaraz. 
</t>
    </r>
    <r>
      <rPr>
        <b/>
        <sz val="12"/>
        <color theme="1"/>
        <rFont val="Calibri"/>
        <family val="2"/>
        <scheme val="minor"/>
      </rPr>
      <t xml:space="preserve">Lay Alcaraz around 1.20 and remove liability at 1.40. Lay set 1 winner. </t>
    </r>
  </si>
  <si>
    <t>Sinner in 3</t>
  </si>
  <si>
    <r>
      <t xml:space="preserve">Aliassime 3-1. Most recent Aug 2025, hard, Sinner in 2 easy sets. Aliassime won in May 2024 by walkover. He won on hard in Aug 2022, 3 sets. Hard win %'s are better for Sinner.
Sinner won the title last year. Easy win in the 1st round. Easy win in the 2nd round. 4 sets win over Shapovalov in the 3rd round. Very easy win over Bublik in the 4th round. Easy win over Musetti in the q final. Final in Cincinnati 2025, Title at the Australian Open 2025, Title in Shanghai 2024, Final in Beijing 2024.
Aliassime lost in the 1st round last season. 3 close sets win over Harris in the 1st round. 3 close sets win in the 2nd round. 4 sets win in the 3rd round over Zverev as underdog. 3 sets win over Rublev in the 4th round. 4 sets win over De Minaur in the q final. Quarter finals in Cincinnati 2025, Final in Dubai  2025, Semi finals in Doha 2025, Title in Adelaide 2025.
12 month and 2025 stats are stronger for Sinner.
</t>
    </r>
    <r>
      <rPr>
        <b/>
        <sz val="12"/>
        <color theme="1"/>
        <rFont val="Calibri"/>
        <family val="2"/>
        <scheme val="minor"/>
      </rPr>
      <t xml:space="preserve">Lay Sinner and remove liability at 1.10. Back Sinner if he goes a set and a break behind. </t>
    </r>
  </si>
  <si>
    <r>
      <t xml:space="preserve">Buse 1-0 (May 2024, clay, 2 sets). Clay win %'s are better for Aguilar. 
Aguilar lost in the 1st round as qualifier last year. This year he had a 3 sets win in the 1st round as favourite. 3 sets win over Faria as underdog in the 2nd round. 2 sets win in the q final as favourite. CH final and semi in June. CH q final in Nov. Most of his best results were in ITF's. 
Buse had a 2 sets win in the 1st round as favourite. 2 sets win in the 2nd round as underdog. 2 sets win over Taberner in the q final. He reached the semis in Gstaad as qualifier. CH title in June. CH semis in March, April and May. 
12 month and 2025 CH stats are stronger for Buse on serve.
</t>
    </r>
    <r>
      <rPr>
        <b/>
        <sz val="12"/>
        <color theme="1"/>
        <rFont val="Calibri"/>
        <family val="2"/>
        <scheme val="minor"/>
      </rPr>
      <t xml:space="preserve">Back Buse around 1.90 to 2.10 and remove liability at 1.55. </t>
    </r>
  </si>
  <si>
    <r>
      <t xml:space="preserve">1st meeting. Clay win %'s are better for Lajovic. 
Olivieri came through the 1st round when Carballes Baena retired. 3 sets win over Rocha as underdog in the 2nd round. 3 sets win as underdog in the q final. CH final  in Aug. CH semi in April. CH semi in March. 2 CH semis in Sep 2024.
Lajovic had a 3 sets win over Ymer in the 1st round. 2 sets win over Silva in the 2nd round. 3 sets win over Carreno Busta as slight underdog in the q final. CH title in Aug. CH final in June. 2nd round in Rome. CH semi in March. 
2025 CH stats are stronger for Lajovic. 
</t>
    </r>
    <r>
      <rPr>
        <b/>
        <sz val="12"/>
        <color theme="1"/>
        <rFont val="Calibri"/>
        <family val="2"/>
        <scheme val="minor"/>
      </rPr>
      <t>Back Lajovic around 1.75 to 1.90 and remove liability at 1.40.</t>
    </r>
  </si>
  <si>
    <r>
      <t xml:space="preserve">1st meeting. 12 month hard win %'s favour Udvardy. They are even in 2025. 
Kozyreva has come through the qual round. 2 sets win in the 1st round. 2 sets win over Trevisan as huge underdog in the 2nd round. 2 sets win over Smith in the q final.  ITF q final in Jan. 
Udvardy had a 2 sets win in the 1st round. 2 sets win in the 2nd round as slight favourite. 3 sets win over Jones as underdog in the q final. She reached an ITF final and semi in Jan.
12 month CH stats and tournament stats favour Udvardy on serve.
</t>
    </r>
    <r>
      <rPr>
        <b/>
        <sz val="12"/>
        <color theme="1"/>
        <rFont val="Calibri"/>
        <family val="2"/>
        <scheme val="minor"/>
      </rPr>
      <t>Back Udvardy around 1.80 to 1.90 and remove liability at 1.40.</t>
    </r>
  </si>
  <si>
    <r>
      <t xml:space="preserve">1st meeting. Hard win %'s are better for Day.
Day lost in the 1st round last year.2 sets win over Arango as underdog in the q final.  3 sets win over Bektas in the 1st round. 2 sets win in the 2nd round. Almost all her hard matches in the last year were in ITF's. ITF title in Aug. ITF final in July.
Eala reached the 2nd round last season. Easy win over Hartono in the 1st round. 3 sets win over Lepchenko in the 2nd round and 2 sets win in the q final. 2nd round of the US Open. Semi finals in Miami. CH semi in Jan. 
</t>
    </r>
    <r>
      <rPr>
        <b/>
        <sz val="12"/>
        <color theme="1"/>
        <rFont val="Calibri"/>
        <family val="2"/>
        <scheme val="minor"/>
      </rPr>
      <t>Back Eala around 1.80 to 1.90 and remove liability at 1.40.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</si>
</sst>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
      <sz val="12"/>
      <color rgb="FF00000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00B0F0"/>
        <bgColor rgb="FF000000"/>
      </patternFill>
    </fill>
    <fill>
      <patternFill patternType="solid">
        <fgColor rgb="FFF4B084"/>
        <bgColor rgb="FF000000"/>
      </patternFill>
    </fill>
    <fill>
      <patternFill patternType="solid">
        <fgColor rgb="FFA9D08E"/>
        <bgColor rgb="FF000000"/>
      </patternFill>
    </fill>
    <fill>
      <patternFill patternType="solid">
        <fgColor rgb="FFFFFF00"/>
        <bgColor rgb="FF000000"/>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0" borderId="0" xfId="6" applyAlignment="1">
      <alignment horizontal="left"/>
    </xf>
    <xf numFmtId="0" fontId="15" fillId="7" borderId="0" xfId="0" applyFont="1" applyFill="1" applyAlignment="1">
      <alignment horizontal="center"/>
    </xf>
    <xf numFmtId="0" fontId="15" fillId="8" borderId="0" xfId="0" applyFont="1" applyFill="1" applyAlignment="1">
      <alignment horizontal="center"/>
    </xf>
    <xf numFmtId="2" fontId="15" fillId="8" borderId="0" xfId="0" applyNumberFormat="1" applyFont="1" applyFill="1" applyAlignment="1">
      <alignment horizontal="center"/>
    </xf>
    <xf numFmtId="0" fontId="15" fillId="9" borderId="0" xfId="0" applyFont="1" applyFill="1" applyAlignment="1">
      <alignment horizontal="center" vertical="center" wrapText="1"/>
    </xf>
    <xf numFmtId="0" fontId="15" fillId="10" borderId="0" xfId="0" applyFont="1" applyFill="1" applyAlignment="1">
      <alignment horizontal="center"/>
    </xf>
    <xf numFmtId="0" fontId="15" fillId="9" borderId="0" xfId="0" applyFont="1" applyFill="1" applyAlignment="1">
      <alignment horizontal="center"/>
    </xf>
    <xf numFmtId="0" fontId="15" fillId="9" borderId="0" xfId="0" applyFont="1" applyFill="1" applyAlignment="1">
      <alignment horizontal="left" wrapText="1"/>
    </xf>
    <xf numFmtId="20" fontId="10" fillId="0" borderId="0" xfId="0" applyNumberFormat="1" applyFont="1" applyAlignment="1">
      <alignment horizontal="center" vertical="center" wrapText="1"/>
    </xf>
    <xf numFmtId="0" fontId="1" fillId="11" borderId="2" xfId="6" applyFill="1" applyBorder="1" applyAlignment="1">
      <alignment horizontal="center" vertical="top"/>
    </xf>
    <xf numFmtId="0" fontId="1" fillId="11"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1" xfId="6" applyBorder="1" applyAlignment="1">
      <alignment horizontal="center"/>
    </xf>
    <xf numFmtId="0" fontId="1" fillId="0" borderId="2" xfId="6" applyBorder="1" applyAlignment="1">
      <alignment horizontal="center"/>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3D6548FD-57AD-471F-8B99-7D9D089C4270}"/>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B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51" t="s">
        <v>58</v>
      </c>
      <c r="C7" s="34" t="s">
        <v>59</v>
      </c>
      <c r="D7" s="35">
        <v>0.80679999999999996</v>
      </c>
      <c r="E7" s="36" t="s">
        <v>105</v>
      </c>
      <c r="F7" s="34">
        <v>7</v>
      </c>
      <c r="G7" s="34">
        <v>8</v>
      </c>
      <c r="H7" s="34">
        <v>2.7300000190734863</v>
      </c>
      <c r="I7" s="24"/>
      <c r="J7" s="24"/>
      <c r="K7" s="50">
        <v>0.83333333333333337</v>
      </c>
      <c r="L7" s="22"/>
      <c r="M7" s="28"/>
      <c r="N7" s="31"/>
      <c r="O7" s="22" t="str">
        <f>IF(N7="x", C7 &amp; IF(F7="x", " in 2", " in 3"), "")</f>
        <v/>
      </c>
    </row>
    <row r="8" spans="1:15" ht="327.60000000000002" x14ac:dyDescent="0.3">
      <c r="A8" s="37"/>
      <c r="B8" s="53" t="s">
        <v>60</v>
      </c>
      <c r="C8" s="37" t="s">
        <v>61</v>
      </c>
      <c r="D8" s="38">
        <v>0.19320000000000001</v>
      </c>
      <c r="E8" s="39"/>
      <c r="F8" s="37">
        <v>2</v>
      </c>
      <c r="G8" s="37">
        <v>3</v>
      </c>
      <c r="H8" s="37">
        <v>1.5180000066757202</v>
      </c>
      <c r="I8" s="24">
        <v>1.3</v>
      </c>
      <c r="J8" s="24">
        <v>1.55</v>
      </c>
      <c r="K8" s="58" t="s">
        <v>115</v>
      </c>
      <c r="L8" s="22">
        <v>7.5</v>
      </c>
      <c r="M8" s="57" t="s">
        <v>105</v>
      </c>
      <c r="N8" s="59" t="s">
        <v>114</v>
      </c>
      <c r="O8" s="22" t="str">
        <f>IF(N8="x", C8 &amp; IF(F8="x", " in 2", " in 3"), "")</f>
        <v/>
      </c>
    </row>
    <row r="9" spans="1:15" x14ac:dyDescent="0.3">
      <c r="A9" s="34">
        <v>2</v>
      </c>
      <c r="B9" s="54" t="s">
        <v>54</v>
      </c>
      <c r="C9" s="34" t="s">
        <v>55</v>
      </c>
      <c r="D9" s="35">
        <v>0.64539999999999997</v>
      </c>
      <c r="E9" s="36" t="s">
        <v>105</v>
      </c>
      <c r="F9" s="34">
        <v>1</v>
      </c>
      <c r="G9" s="34">
        <v>1</v>
      </c>
      <c r="H9" s="34">
        <v>1.0549999475479126</v>
      </c>
      <c r="I9" s="24">
        <v>1.05</v>
      </c>
      <c r="J9" s="24">
        <v>1.1000000000000001</v>
      </c>
      <c r="K9" s="13"/>
      <c r="L9" s="22"/>
      <c r="M9" s="57" t="s">
        <v>105</v>
      </c>
      <c r="N9" s="31"/>
    </row>
    <row r="10" spans="1:15" ht="296.39999999999998" x14ac:dyDescent="0.3">
      <c r="A10" s="37"/>
      <c r="B10" s="52" t="s">
        <v>56</v>
      </c>
      <c r="C10" s="37" t="s">
        <v>57</v>
      </c>
      <c r="D10" s="38">
        <v>0.35460000000000003</v>
      </c>
      <c r="E10" s="39"/>
      <c r="F10" s="37">
        <v>27</v>
      </c>
      <c r="G10" s="37">
        <v>46</v>
      </c>
      <c r="H10" s="37">
        <v>13.390000343322754</v>
      </c>
      <c r="I10" s="24"/>
      <c r="J10" s="24"/>
      <c r="K10" s="58" t="s">
        <v>117</v>
      </c>
      <c r="L10" s="22">
        <v>8</v>
      </c>
      <c r="M10" s="28"/>
      <c r="N10" s="59" t="s">
        <v>116</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40" t="s">
        <v>62</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34">
        <v>1</v>
      </c>
      <c r="B15" s="51" t="s">
        <v>70</v>
      </c>
      <c r="C15" s="34" t="s">
        <v>55</v>
      </c>
      <c r="D15" s="35">
        <v>2.0000000000000001E-4</v>
      </c>
      <c r="E15" s="36"/>
      <c r="F15" s="34">
        <v>416</v>
      </c>
      <c r="G15" s="34">
        <v>459</v>
      </c>
      <c r="H15" s="34">
        <v>2.5499999523162842</v>
      </c>
      <c r="I15" s="24"/>
      <c r="J15" s="24"/>
      <c r="K15" s="50">
        <v>0.52083333333333337</v>
      </c>
      <c r="L15" s="22"/>
      <c r="M15" s="22"/>
      <c r="N15" s="31" t="str" cm="1">
        <f t="array" aca="1" ref="N15" ca="1">IF(INDIRECT("M" &amp; ROW())="x", INDIRECT("B" &amp; ROW()) &amp; IF(INDIRECT("E" &amp; ROW())="x", " in 2", " in 3"), "")</f>
        <v/>
      </c>
    </row>
    <row r="16" spans="1:15" ht="218.4" x14ac:dyDescent="0.3">
      <c r="A16" s="37"/>
      <c r="B16" s="53" t="s">
        <v>71</v>
      </c>
      <c r="C16" s="37" t="s">
        <v>55</v>
      </c>
      <c r="D16" s="38">
        <v>0.99980000000000002</v>
      </c>
      <c r="E16" s="39" t="s">
        <v>105</v>
      </c>
      <c r="F16" s="37">
        <v>208</v>
      </c>
      <c r="G16" s="37">
        <v>150</v>
      </c>
      <c r="H16" s="37">
        <v>1.5460000038146973</v>
      </c>
      <c r="I16" s="24">
        <v>1.56</v>
      </c>
      <c r="J16" s="24">
        <v>1.55</v>
      </c>
      <c r="K16" s="58" t="s">
        <v>110</v>
      </c>
      <c r="L16" s="22">
        <v>7.5</v>
      </c>
      <c r="M16" s="57" t="s">
        <v>105</v>
      </c>
      <c r="N16" s="31" t="str" cm="1">
        <f t="array" aca="1" ref="N16" ca="1">IF(INDIRECT("M" &amp; ROW())="x", INDIRECT("B" &amp; ROW()) &amp; IF(INDIRECT("E" &amp; ROW())="x", " in 2", " in 3"), "")</f>
        <v>Stefano Travaglia in 2</v>
      </c>
    </row>
    <row r="17" spans="1:14" x14ac:dyDescent="0.3">
      <c r="A17" s="34">
        <v>2</v>
      </c>
      <c r="B17" s="51" t="s">
        <v>66</v>
      </c>
      <c r="C17" s="34" t="s">
        <v>67</v>
      </c>
      <c r="D17" s="35">
        <v>0.58840000000000003</v>
      </c>
      <c r="E17" s="36"/>
      <c r="F17" s="34">
        <v>370</v>
      </c>
      <c r="G17" s="34">
        <v>365</v>
      </c>
      <c r="H17" s="34">
        <v>2.2100000381469727</v>
      </c>
      <c r="I17" s="24"/>
      <c r="J17" s="24">
        <v>2</v>
      </c>
      <c r="K17" s="13"/>
      <c r="L17" s="22"/>
      <c r="M17" s="57" t="s">
        <v>105</v>
      </c>
      <c r="N17" s="31" t="str" cm="1">
        <f t="array" aca="1" ref="N17" ca="1">IF(INDIRECT("M" &amp; ROW())="x", INDIRECT("B" &amp; ROW()) &amp; IF(INDIRECT("E" &amp; ROW())="x", " in 2", " in 3"), "")</f>
        <v>Tom Gentzsch in 3</v>
      </c>
    </row>
    <row r="18" spans="1:14" ht="202.8" x14ac:dyDescent="0.3">
      <c r="A18" s="37"/>
      <c r="B18" s="53" t="s">
        <v>68</v>
      </c>
      <c r="C18" s="37" t="s">
        <v>69</v>
      </c>
      <c r="D18" s="38">
        <v>0.41160000000000002</v>
      </c>
      <c r="E18" s="39" t="s">
        <v>105</v>
      </c>
      <c r="F18" s="37">
        <v>398</v>
      </c>
      <c r="G18" s="37">
        <v>372</v>
      </c>
      <c r="H18" s="37">
        <v>1.7089999914169312</v>
      </c>
      <c r="I18" s="24">
        <v>1.68</v>
      </c>
      <c r="J18" s="24">
        <v>2</v>
      </c>
      <c r="K18" s="58" t="s">
        <v>111</v>
      </c>
      <c r="L18" s="22">
        <v>7</v>
      </c>
      <c r="M18" s="22"/>
      <c r="N18" s="31" t="str" cm="1">
        <f t="array" aca="1" ref="N18" ca="1">IF(INDIRECT("M" &amp; ROW())="x", INDIRECT("B" &amp; ROW()) &amp; IF(INDIRECT("E" &amp; ROW())="x", " in 2", " in 3"), "")</f>
        <v/>
      </c>
    </row>
    <row r="19" spans="1:14" x14ac:dyDescent="0.3">
      <c r="A19" s="34">
        <v>3</v>
      </c>
      <c r="B19" s="54" t="s">
        <v>72</v>
      </c>
      <c r="C19" s="34" t="s">
        <v>55</v>
      </c>
      <c r="D19" s="35">
        <v>0.58709999999999996</v>
      </c>
      <c r="E19" s="36" t="s">
        <v>105</v>
      </c>
      <c r="F19" s="34">
        <v>141</v>
      </c>
      <c r="G19" s="34">
        <v>121</v>
      </c>
      <c r="H19" s="34">
        <v>1.2869999408721924</v>
      </c>
      <c r="I19" s="24">
        <v>1.35</v>
      </c>
      <c r="J19" s="24">
        <v>1.4</v>
      </c>
      <c r="K19" s="13"/>
      <c r="L19" s="22"/>
      <c r="M19" s="57" t="s">
        <v>105</v>
      </c>
      <c r="N19" s="31" t="str" cm="1">
        <f t="array" aca="1" ref="N19" ca="1">IF(INDIRECT("M" &amp; ROW())="x", INDIRECT("B" &amp; ROW()) &amp; IF(INDIRECT("E" &amp; ROW())="x", " in 2", " in 3"), "")</f>
        <v>Andrea Pellegrino in 2</v>
      </c>
    </row>
    <row r="20" spans="1:14" ht="187.2" x14ac:dyDescent="0.3">
      <c r="A20" s="37"/>
      <c r="B20" s="52" t="s">
        <v>73</v>
      </c>
      <c r="C20" s="37" t="s">
        <v>55</v>
      </c>
      <c r="D20" s="38">
        <v>0.41289999999999999</v>
      </c>
      <c r="E20" s="39"/>
      <c r="F20" s="37">
        <v>366</v>
      </c>
      <c r="G20" s="37">
        <v>194</v>
      </c>
      <c r="H20" s="37">
        <v>3.8299999237060547</v>
      </c>
      <c r="I20" s="24"/>
      <c r="J20" s="24"/>
      <c r="K20" s="58" t="s">
        <v>112</v>
      </c>
      <c r="L20" s="22">
        <v>7.5</v>
      </c>
      <c r="M20" s="22"/>
      <c r="N20" s="31" t="str" cm="1">
        <f t="array" aca="1" ref="N20" ca="1">IF(INDIRECT("M" &amp; ROW())="x", INDIRECT("B" &amp; ROW()) &amp; IF(INDIRECT("E" &amp; ROW())="x", " in 2", " in 3"), "")</f>
        <v/>
      </c>
    </row>
    <row r="21" spans="1:14" x14ac:dyDescent="0.3">
      <c r="A21" s="34">
        <v>4</v>
      </c>
      <c r="B21" s="54" t="s">
        <v>63</v>
      </c>
      <c r="C21" s="34" t="s">
        <v>55</v>
      </c>
      <c r="D21" s="35">
        <v>0.72099999999999997</v>
      </c>
      <c r="E21" s="36"/>
      <c r="F21" s="34">
        <v>34</v>
      </c>
      <c r="G21" s="34">
        <v>10</v>
      </c>
      <c r="H21" s="34">
        <v>1.25</v>
      </c>
      <c r="I21" s="24">
        <v>1.29</v>
      </c>
      <c r="J21" s="24">
        <v>1.4</v>
      </c>
      <c r="K21" s="13"/>
      <c r="L21" s="22"/>
      <c r="M21" s="57" t="s">
        <v>105</v>
      </c>
      <c r="N21" s="31" t="str" cm="1">
        <f t="array" aca="1" ref="N21" ca="1">IF(INDIRECT("M" &amp; ROW())="x", INDIRECT("B" &amp; ROW()) &amp; IF(INDIRECT("E" &amp; ROW())="x", " in 2", " in 3"), "")</f>
        <v>Luciano Darderi in 3</v>
      </c>
    </row>
    <row r="22" spans="1:14" ht="249.6" x14ac:dyDescent="0.3">
      <c r="A22" s="37"/>
      <c r="B22" s="52" t="s">
        <v>64</v>
      </c>
      <c r="C22" s="37" t="s">
        <v>65</v>
      </c>
      <c r="D22" s="38">
        <v>0.27900000000000003</v>
      </c>
      <c r="E22" s="39" t="s">
        <v>105</v>
      </c>
      <c r="F22" s="37">
        <v>169</v>
      </c>
      <c r="G22" s="37">
        <v>35</v>
      </c>
      <c r="H22" s="37">
        <v>3.75</v>
      </c>
      <c r="I22" s="24"/>
      <c r="J22" s="24"/>
      <c r="K22" s="58" t="s">
        <v>113</v>
      </c>
      <c r="L22" s="22">
        <v>7</v>
      </c>
      <c r="M22" s="22"/>
      <c r="N22" s="31" t="str" cm="1">
        <f t="array" aca="1" ref="N22" ca="1">IF(INDIRECT("M" &amp; ROW())="x", INDIRECT("B" &amp; ROW()) &amp; IF(INDIRECT("E" &amp; ROW())="x", " in 2", " in 3"), "")</f>
        <v/>
      </c>
    </row>
    <row r="23" spans="1:14" x14ac:dyDescent="0.3">
      <c r="A23" s="22"/>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22"/>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40" t="s">
        <v>74</v>
      </c>
      <c r="B25" s="41"/>
      <c r="C25" s="41"/>
      <c r="D25" s="41"/>
      <c r="E25" s="41"/>
      <c r="F25" s="41"/>
      <c r="G25" s="41"/>
      <c r="H25" s="41"/>
      <c r="I25" s="24"/>
      <c r="J25" s="24"/>
      <c r="K25" s="13"/>
      <c r="L25" s="22"/>
      <c r="M25" s="22"/>
      <c r="N25" s="31" t="str" cm="1">
        <f t="array" aca="1" ref="N25" ca="1">IF(INDIRECT("M" &amp; ROW())="x", INDIRECT("B" &amp; ROW()) &amp; IF(INDIRECT("E" &amp; ROW())="x", " in 2", " in 3"), "")</f>
        <v/>
      </c>
    </row>
    <row r="26" spans="1:14" x14ac:dyDescent="0.3">
      <c r="A26" s="22"/>
      <c r="B26" s="22"/>
      <c r="C26" s="22"/>
      <c r="D26" s="14" t="s">
        <v>21</v>
      </c>
      <c r="E26" s="14" t="s">
        <v>22</v>
      </c>
      <c r="F26" s="14" t="s">
        <v>23</v>
      </c>
      <c r="G26" s="14" t="s">
        <v>24</v>
      </c>
      <c r="H26" s="15" t="s">
        <v>25</v>
      </c>
      <c r="I26" s="16" t="s">
        <v>26</v>
      </c>
      <c r="J26" s="16" t="s">
        <v>27</v>
      </c>
      <c r="K26" s="17" t="s">
        <v>28</v>
      </c>
      <c r="L26" s="25" t="s">
        <v>50</v>
      </c>
      <c r="M26" s="26"/>
      <c r="N26" s="30" t="s">
        <v>51</v>
      </c>
    </row>
    <row r="27" spans="1:14" x14ac:dyDescent="0.3">
      <c r="A27" s="34">
        <v>1</v>
      </c>
      <c r="B27" s="51" t="s">
        <v>75</v>
      </c>
      <c r="C27" s="34" t="s">
        <v>61</v>
      </c>
      <c r="D27" s="35">
        <v>0.21829999999999999</v>
      </c>
      <c r="E27" s="36"/>
      <c r="F27" s="34">
        <v>170</v>
      </c>
      <c r="G27" s="34">
        <v>215</v>
      </c>
      <c r="H27" s="34">
        <v>2.7000000476837158</v>
      </c>
      <c r="I27" s="24"/>
      <c r="J27" s="24"/>
      <c r="K27" s="50">
        <v>0.75</v>
      </c>
      <c r="L27" s="22"/>
      <c r="M27" s="22"/>
      <c r="N27" s="31" t="str" cm="1">
        <f t="array" aca="1" ref="N27" ca="1">IF(INDIRECT("M" &amp; ROW())="x", INDIRECT("B" &amp; ROW()) &amp; IF(INDIRECT("E" &amp; ROW())="x", " in 2", " in 3"), "")</f>
        <v/>
      </c>
    </row>
    <row r="28" spans="1:14" ht="218.4" x14ac:dyDescent="0.3">
      <c r="A28" s="37"/>
      <c r="B28" s="53" t="s">
        <v>76</v>
      </c>
      <c r="C28" s="37" t="s">
        <v>77</v>
      </c>
      <c r="D28" s="38">
        <v>0.78169999999999995</v>
      </c>
      <c r="E28" s="39" t="s">
        <v>105</v>
      </c>
      <c r="F28" s="37">
        <v>135</v>
      </c>
      <c r="G28" s="37">
        <v>105</v>
      </c>
      <c r="H28" s="37">
        <v>1.4980000257492065</v>
      </c>
      <c r="I28" s="24">
        <v>1.46</v>
      </c>
      <c r="J28" s="24">
        <v>1.5</v>
      </c>
      <c r="K28" s="58" t="s">
        <v>118</v>
      </c>
      <c r="L28" s="22">
        <v>7.5</v>
      </c>
      <c r="M28" s="57" t="s">
        <v>105</v>
      </c>
      <c r="N28" s="31" t="str" cm="1">
        <f t="array" aca="1" ref="N28" ca="1">IF(INDIRECT("M" &amp; ROW())="x", INDIRECT("B" &amp; ROW()) &amp; IF(INDIRECT("E" &amp; ROW())="x", " in 2", " in 3"), "")</f>
        <v>Ignacio Buse in 2</v>
      </c>
    </row>
    <row r="29" spans="1:14" x14ac:dyDescent="0.3">
      <c r="A29" s="56">
        <v>1</v>
      </c>
      <c r="B29" s="51" t="s">
        <v>78</v>
      </c>
      <c r="C29" s="34" t="s">
        <v>79</v>
      </c>
      <c r="D29" s="35">
        <v>0.51859999999999995</v>
      </c>
      <c r="E29" s="36"/>
      <c r="F29" s="34">
        <v>259</v>
      </c>
      <c r="G29" s="34">
        <v>152</v>
      </c>
      <c r="H29" s="34">
        <v>4.5100002288818359</v>
      </c>
      <c r="I29" s="24"/>
      <c r="J29" s="24"/>
      <c r="K29" s="13"/>
      <c r="L29" s="22"/>
      <c r="M29" s="22"/>
      <c r="N29" s="31" t="str" cm="1">
        <f t="array" aca="1" ref="N29" ca="1">IF(INDIRECT("M" &amp; ROW())="x", INDIRECT("B" &amp; ROW()) &amp; IF(INDIRECT("E" &amp; ROW())="x", " in 2", " in 3"), "")</f>
        <v/>
      </c>
    </row>
    <row r="30" spans="1:14" ht="218.4" x14ac:dyDescent="0.3">
      <c r="A30" s="55"/>
      <c r="B30" s="53" t="s">
        <v>104</v>
      </c>
      <c r="C30" s="37" t="s">
        <v>59</v>
      </c>
      <c r="D30" s="38">
        <v>0.48139999999999999</v>
      </c>
      <c r="E30" s="39" t="s">
        <v>105</v>
      </c>
      <c r="F30" s="37">
        <v>128</v>
      </c>
      <c r="G30" s="37">
        <v>33</v>
      </c>
      <c r="H30" s="37">
        <v>1.2239999771118164</v>
      </c>
      <c r="I30" s="24">
        <v>1.3</v>
      </c>
      <c r="J30" s="24">
        <v>1.35</v>
      </c>
      <c r="K30" s="58" t="s">
        <v>119</v>
      </c>
      <c r="L30" s="22">
        <v>7.5</v>
      </c>
      <c r="M30" s="57" t="s">
        <v>105</v>
      </c>
      <c r="N30" s="31" t="str" cm="1">
        <f t="array" aca="1" ref="N30" ca="1">IF(INDIRECT("M" &amp; ROW())="x", INDIRECT("B" &amp; ROW()) &amp; IF(INDIRECT("E" &amp; ROW())="x", " in 2", " in 3"), "")</f>
        <v>Dusan Lajovic in 2</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2" t="s">
        <v>80</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51" t="s">
        <v>81</v>
      </c>
      <c r="C7" s="34" t="s">
        <v>82</v>
      </c>
      <c r="D7" s="35">
        <v>0.2208</v>
      </c>
      <c r="E7" s="34"/>
      <c r="F7" s="34">
        <v>544</v>
      </c>
      <c r="G7" s="34">
        <v>429</v>
      </c>
      <c r="H7" s="34">
        <v>3.5</v>
      </c>
      <c r="I7" s="24"/>
      <c r="J7" s="24"/>
      <c r="K7" s="50">
        <v>0.75</v>
      </c>
      <c r="L7" s="22"/>
      <c r="M7" s="22"/>
      <c r="N7" s="31" t="str" cm="1">
        <f t="array" aca="1" ref="N7" ca="1">IF(INDIRECT("M" &amp; ROW())="x", INDIRECT("B" &amp; ROW()) &amp; IF(INDIRECT("E" &amp; ROW())="x", " in 2", " in 3"), "")</f>
        <v/>
      </c>
    </row>
    <row r="8" spans="1:14" ht="202.8" x14ac:dyDescent="0.3">
      <c r="A8" s="37"/>
      <c r="B8" s="53" t="s">
        <v>83</v>
      </c>
      <c r="C8" s="37" t="s">
        <v>84</v>
      </c>
      <c r="D8" s="38">
        <v>0.7792</v>
      </c>
      <c r="E8" s="37" t="s">
        <v>105</v>
      </c>
      <c r="F8" s="37">
        <v>134</v>
      </c>
      <c r="G8" s="37">
        <v>288</v>
      </c>
      <c r="H8" s="37">
        <v>1.29</v>
      </c>
      <c r="I8" s="24">
        <v>1.33</v>
      </c>
      <c r="J8" s="24">
        <v>1.4</v>
      </c>
      <c r="K8" s="58" t="s">
        <v>120</v>
      </c>
      <c r="L8" s="22">
        <v>7</v>
      </c>
      <c r="M8" s="57" t="s">
        <v>105</v>
      </c>
      <c r="N8" s="31" t="str" cm="1">
        <f t="array" aca="1" ref="N8" ca="1">IF(INDIRECT("M" &amp; ROW())="x", INDIRECT("B" &amp; ROW()) &amp; IF(INDIRECT("E" &amp; ROW())="x", " in 2", " in 3"), "")</f>
        <v>Panna Udvardy in 2</v>
      </c>
    </row>
    <row r="9" spans="1:14" x14ac:dyDescent="0.3">
      <c r="A9" s="34">
        <v>2</v>
      </c>
      <c r="B9" s="51" t="s">
        <v>100</v>
      </c>
      <c r="C9" s="34" t="s">
        <v>101</v>
      </c>
      <c r="D9" s="35">
        <v>0.42270000000000002</v>
      </c>
      <c r="E9" s="34"/>
      <c r="F9" s="34">
        <v>418</v>
      </c>
      <c r="G9" s="34">
        <v>283</v>
      </c>
      <c r="H9" s="34">
        <v>3.8900001049041748</v>
      </c>
      <c r="I9" s="24"/>
      <c r="J9" s="24"/>
      <c r="K9" s="13"/>
      <c r="L9" s="22"/>
      <c r="M9" s="22"/>
      <c r="N9" s="31" t="str" cm="1">
        <f t="array" aca="1" ref="N9" ca="1">IF(INDIRECT("M" &amp; ROW())="x", INDIRECT("B" &amp; ROW()) &amp; IF(INDIRECT("E" &amp; ROW())="x", " in 2", " in 3"), "")</f>
        <v/>
      </c>
    </row>
    <row r="10" spans="1:14" ht="187.2" x14ac:dyDescent="0.3">
      <c r="A10" s="37"/>
      <c r="B10" s="53" t="s">
        <v>102</v>
      </c>
      <c r="C10" s="37" t="s">
        <v>103</v>
      </c>
      <c r="D10" s="38">
        <v>0.57730000000000004</v>
      </c>
      <c r="E10" s="37" t="s">
        <v>105</v>
      </c>
      <c r="F10" s="37">
        <v>75</v>
      </c>
      <c r="G10" s="37">
        <v>110</v>
      </c>
      <c r="H10" s="37">
        <v>1.2649999856948853</v>
      </c>
      <c r="I10" s="24">
        <v>1.31</v>
      </c>
      <c r="J10" s="24">
        <v>1.4</v>
      </c>
      <c r="K10" s="58" t="s">
        <v>121</v>
      </c>
      <c r="L10" s="22">
        <v>7.5</v>
      </c>
      <c r="M10" s="57" t="s">
        <v>105</v>
      </c>
      <c r="N10" s="31" t="str" cm="1">
        <f t="array" aca="1" ref="N10" ca="1">IF(INDIRECT("M" &amp; ROW())="x", INDIRECT("B" &amp; ROW()) &amp; IF(INDIRECT("E" &amp; ROW())="x", " in 2", " in 3"), "")</f>
        <v>Alexandra Eala in 2</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40" t="s">
        <v>85</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4" x14ac:dyDescent="0.3">
      <c r="A14" s="22"/>
      <c r="B14" s="22"/>
      <c r="C14" s="22"/>
      <c r="D14" s="43" t="s">
        <v>21</v>
      </c>
      <c r="E14" s="43" t="s">
        <v>22</v>
      </c>
      <c r="F14" s="43" t="s">
        <v>23</v>
      </c>
      <c r="G14" s="43" t="s">
        <v>24</v>
      </c>
      <c r="H14" s="44" t="s">
        <v>25</v>
      </c>
      <c r="I14" s="45" t="s">
        <v>26</v>
      </c>
      <c r="J14" s="45" t="s">
        <v>27</v>
      </c>
      <c r="K14" s="46" t="s">
        <v>28</v>
      </c>
      <c r="L14" s="47" t="s">
        <v>50</v>
      </c>
      <c r="M14" s="48"/>
      <c r="N14" s="49" t="s">
        <v>51</v>
      </c>
    </row>
    <row r="15" spans="1:14" x14ac:dyDescent="0.3">
      <c r="A15" s="34">
        <v>1</v>
      </c>
      <c r="B15" s="51" t="s">
        <v>93</v>
      </c>
      <c r="C15" s="34" t="s">
        <v>94</v>
      </c>
      <c r="D15" s="35">
        <v>0.63180000000000003</v>
      </c>
      <c r="E15" s="34" t="s">
        <v>105</v>
      </c>
      <c r="F15" s="34">
        <v>115</v>
      </c>
      <c r="G15" s="34">
        <v>41</v>
      </c>
      <c r="H15" s="34">
        <v>2.0999999046325684</v>
      </c>
      <c r="I15" s="24"/>
      <c r="J15" s="24"/>
      <c r="K15" s="50">
        <v>0.45833333333333331</v>
      </c>
      <c r="L15" s="22"/>
      <c r="M15" s="22"/>
      <c r="N15" s="31" t="str" cm="1">
        <f t="array" aca="1" ref="N15" ca="1">IF(INDIRECT("M" &amp; ROW())="x", INDIRECT("B" &amp; ROW()) &amp; IF(INDIRECT("E" &amp; ROW())="x", " in 2", " in 3"), "")</f>
        <v/>
      </c>
    </row>
    <row r="16" spans="1:14" ht="234" x14ac:dyDescent="0.3">
      <c r="A16" s="37"/>
      <c r="B16" s="52" t="s">
        <v>95</v>
      </c>
      <c r="C16" s="37" t="s">
        <v>96</v>
      </c>
      <c r="D16" s="38">
        <v>0.36820000000000003</v>
      </c>
      <c r="E16" s="37"/>
      <c r="F16" s="37">
        <v>112</v>
      </c>
      <c r="G16" s="37">
        <v>26</v>
      </c>
      <c r="H16" s="37">
        <v>1.7519999742507935</v>
      </c>
      <c r="I16" s="24">
        <v>1.81</v>
      </c>
      <c r="J16" s="24">
        <v>1.8</v>
      </c>
      <c r="K16" s="58" t="s">
        <v>106</v>
      </c>
      <c r="L16" s="22">
        <v>7.5</v>
      </c>
      <c r="M16" s="57" t="s">
        <v>105</v>
      </c>
      <c r="N16" s="31" t="str" cm="1">
        <f t="array" aca="1" ref="N16" ca="1">IF(INDIRECT("M" &amp; ROW())="x", INDIRECT("B" &amp; ROW()) &amp; IF(INDIRECT("E" &amp; ROW())="x", " in 2", " in 3"), "")</f>
        <v>Anca Alexia Todoni in 3</v>
      </c>
    </row>
    <row r="17" spans="1:14" x14ac:dyDescent="0.3">
      <c r="A17" s="34">
        <v>2</v>
      </c>
      <c r="B17" s="51" t="s">
        <v>97</v>
      </c>
      <c r="C17" s="34" t="s">
        <v>69</v>
      </c>
      <c r="D17" s="35">
        <v>0.54190000000000005</v>
      </c>
      <c r="E17" s="34"/>
      <c r="F17" s="34">
        <v>124</v>
      </c>
      <c r="G17" s="34">
        <v>142</v>
      </c>
      <c r="H17" s="34">
        <v>1.8470000028610229</v>
      </c>
      <c r="I17" s="24">
        <v>1.7</v>
      </c>
      <c r="J17" s="24">
        <v>1.7</v>
      </c>
      <c r="K17" s="13"/>
      <c r="L17" s="22"/>
      <c r="M17" s="57" t="s">
        <v>105</v>
      </c>
      <c r="N17" s="31" t="str" cm="1">
        <f t="array" aca="1" ref="N17" ca="1">IF(INDIRECT("M" &amp; ROW())="x", INDIRECT("B" &amp; ROW()) &amp; IF(INDIRECT("E" &amp; ROW())="x", " in 2", " in 3"), "")</f>
        <v>Simona Waltert in 3</v>
      </c>
    </row>
    <row r="18" spans="1:14" ht="187.2" x14ac:dyDescent="0.3">
      <c r="A18" s="37"/>
      <c r="B18" s="52" t="s">
        <v>98</v>
      </c>
      <c r="C18" s="37" t="s">
        <v>99</v>
      </c>
      <c r="D18" s="38">
        <v>0.45810000000000001</v>
      </c>
      <c r="E18" s="37" t="s">
        <v>105</v>
      </c>
      <c r="F18" s="37">
        <v>202</v>
      </c>
      <c r="G18" s="37">
        <v>129</v>
      </c>
      <c r="H18" s="37">
        <v>1.9709999561309814</v>
      </c>
      <c r="I18" s="24"/>
      <c r="J18" s="24"/>
      <c r="K18" s="58" t="s">
        <v>107</v>
      </c>
      <c r="L18" s="22">
        <v>7</v>
      </c>
      <c r="M18" s="22"/>
      <c r="N18" s="31" t="str" cm="1">
        <f t="array" aca="1" ref="N18" ca="1">IF(INDIRECT("M" &amp; ROW())="x", INDIRECT("B" &amp; ROW()) &amp; IF(INDIRECT("E" &amp; ROW())="x", " in 2", " in 3"), "")</f>
        <v/>
      </c>
    </row>
    <row r="19" spans="1:14" x14ac:dyDescent="0.3">
      <c r="A19" s="34">
        <v>3</v>
      </c>
      <c r="B19" s="51" t="s">
        <v>86</v>
      </c>
      <c r="C19" s="34" t="s">
        <v>87</v>
      </c>
      <c r="D19" s="35">
        <v>0.42599999999999999</v>
      </c>
      <c r="E19" s="34"/>
      <c r="F19" s="34">
        <v>177</v>
      </c>
      <c r="G19" s="34">
        <v>70</v>
      </c>
      <c r="H19" s="34">
        <v>1.6759999990463257</v>
      </c>
      <c r="I19" s="24">
        <v>1.76</v>
      </c>
      <c r="J19" s="24">
        <v>1.75</v>
      </c>
      <c r="K19" s="13"/>
      <c r="L19" s="22"/>
      <c r="M19" s="57" t="s">
        <v>105</v>
      </c>
      <c r="N19" s="31" t="str" cm="1">
        <f t="array" aca="1" ref="N19" ca="1">IF(INDIRECT("M" &amp; ROW())="x", INDIRECT("B" &amp; ROW()) &amp; IF(INDIRECT("E" &amp; ROW())="x", " in 2", " in 3"), "")</f>
        <v>Maja Chwalinska in 3</v>
      </c>
    </row>
    <row r="20" spans="1:14" ht="202.8" x14ac:dyDescent="0.3">
      <c r="A20" s="37"/>
      <c r="B20" s="52" t="s">
        <v>88</v>
      </c>
      <c r="C20" s="37" t="s">
        <v>89</v>
      </c>
      <c r="D20" s="38">
        <v>0.57399999999999995</v>
      </c>
      <c r="E20" s="37" t="s">
        <v>105</v>
      </c>
      <c r="F20" s="37">
        <v>131</v>
      </c>
      <c r="G20" s="37">
        <v>43</v>
      </c>
      <c r="H20" s="37">
        <v>2.2100000381469727</v>
      </c>
      <c r="I20" s="24"/>
      <c r="J20" s="24"/>
      <c r="K20" s="58" t="s">
        <v>108</v>
      </c>
      <c r="L20" s="22">
        <v>7</v>
      </c>
      <c r="M20" s="22"/>
      <c r="N20" s="31" t="str" cm="1">
        <f t="array" aca="1" ref="N20" ca="1">IF(INDIRECT("M" &amp; ROW())="x", INDIRECT("B" &amp; ROW()) &amp; IF(INDIRECT("E" &amp; ROW())="x", " in 2", " in 3"), "")</f>
        <v/>
      </c>
    </row>
    <row r="21" spans="1:14" x14ac:dyDescent="0.3">
      <c r="A21" s="34">
        <v>4</v>
      </c>
      <c r="B21" s="51" t="s">
        <v>90</v>
      </c>
      <c r="C21" s="34" t="s">
        <v>61</v>
      </c>
      <c r="D21" s="35">
        <v>0.37</v>
      </c>
      <c r="E21" s="34" t="s">
        <v>105</v>
      </c>
      <c r="F21" s="34">
        <v>238</v>
      </c>
      <c r="G21" s="34">
        <v>124</v>
      </c>
      <c r="H21" s="34">
        <v>3.2599999904632568</v>
      </c>
      <c r="I21" s="24"/>
      <c r="J21" s="24"/>
      <c r="K21" s="13"/>
      <c r="L21" s="22"/>
      <c r="M21" s="22"/>
      <c r="N21" s="31" t="str" cm="1">
        <f t="array" aca="1" ref="N21" ca="1">IF(INDIRECT("M" &amp; ROW())="x", INDIRECT("B" &amp; ROW()) &amp; IF(INDIRECT("E" &amp; ROW())="x", " in 2", " in 3"), "")</f>
        <v/>
      </c>
    </row>
    <row r="22" spans="1:14" ht="187.2" x14ac:dyDescent="0.3">
      <c r="A22" s="37"/>
      <c r="B22" s="53" t="s">
        <v>91</v>
      </c>
      <c r="C22" s="37" t="s">
        <v>92</v>
      </c>
      <c r="D22" s="38">
        <v>0.63</v>
      </c>
      <c r="E22" s="37"/>
      <c r="F22" s="37">
        <v>116</v>
      </c>
      <c r="G22" s="37">
        <v>303</v>
      </c>
      <c r="H22" s="37">
        <v>1.3500000238418579</v>
      </c>
      <c r="I22" s="24">
        <v>1.35</v>
      </c>
      <c r="J22" s="24">
        <v>1.5</v>
      </c>
      <c r="K22" s="58" t="s">
        <v>109</v>
      </c>
      <c r="L22" s="22">
        <v>7</v>
      </c>
      <c r="M22" s="57" t="s">
        <v>105</v>
      </c>
      <c r="N22" s="31" t="str" cm="1">
        <f t="array" aca="1" ref="N22" ca="1">IF(INDIRECT("M" &amp; ROW())="x", INDIRECT("B" &amp; ROW()) &amp; IF(INDIRECT("E" &amp; ROW())="x", " in 2", " in 3"), "")</f>
        <v>Julia Grabher in 3</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0"/>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t="str">
        <f t="shared" ref="N300:N329" si="0">SUBSTITUTE(O300, "x",B300)</f>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si="0"/>
        <v/>
      </c>
    </row>
    <row r="329" spans="1:14" x14ac:dyDescent="0.3">
      <c r="A329" s="10"/>
      <c r="B329" s="10"/>
      <c r="C329" s="10"/>
      <c r="D329" s="10"/>
      <c r="E329" s="11"/>
      <c r="F329" s="10"/>
      <c r="G329" s="10"/>
      <c r="H329" s="10"/>
      <c r="I329" s="12"/>
      <c r="J329" s="12"/>
      <c r="K329" s="13"/>
      <c r="L329" s="10"/>
      <c r="M329" s="10"/>
      <c r="N329" s="31" t="str">
        <f t="shared" si="0"/>
        <v/>
      </c>
    </row>
    <row r="330" spans="1:14" x14ac:dyDescent="0.3">
      <c r="A330" s="10"/>
      <c r="B330" s="10"/>
      <c r="C330" s="10"/>
      <c r="D330" s="10"/>
      <c r="E330" s="11"/>
      <c r="F330" s="10"/>
      <c r="G330" s="10"/>
      <c r="H330" s="10"/>
      <c r="I330" s="12"/>
      <c r="J330" s="12"/>
      <c r="K330" s="13"/>
      <c r="L330" s="10"/>
      <c r="M330" s="10"/>
      <c r="N330" s="31" t="str">
        <f t="shared" ref="N330:N380" si="1">SUBSTITUTE(O330, "x",B330)</f>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1" t="str">
        <f t="shared" si="1"/>
        <v/>
      </c>
    </row>
    <row r="380" spans="1:14" x14ac:dyDescent="0.3">
      <c r="A380" s="10"/>
      <c r="B380" s="10"/>
      <c r="C380" s="10"/>
      <c r="D380" s="10"/>
      <c r="E380" s="11"/>
      <c r="F380" s="10"/>
      <c r="G380" s="10"/>
      <c r="H380" s="10"/>
      <c r="I380" s="12"/>
      <c r="J380" s="12"/>
      <c r="K380" s="13"/>
      <c r="L380" s="10"/>
      <c r="M380" s="10"/>
      <c r="N380" s="31" t="str">
        <f t="shared" si="1"/>
        <v/>
      </c>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sheetData>
  <sortState xmlns:xlrd2="http://schemas.microsoft.com/office/spreadsheetml/2017/richdata2" ref="A15:H22">
    <sortCondition ref="A15:A2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2025-09-05T11:19:22Z</dcterms:modified>
</cp:coreProperties>
</file>