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8F4102E5-71F9-4008-9D35-0BA19C133659}" xr6:coauthVersionLast="47" xr6:coauthVersionMax="47" xr10:uidLastSave="{00000000-0000-0000-0000-000000000000}"/>
  <bookViews>
    <workbookView xWindow="-60" yWindow="240" windowWidth="23136" windowHeight="121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4" i="6" l="1"/>
  <c r="N295" i="6"/>
  <c r="N296" i="6"/>
  <c r="N297" i="6"/>
  <c r="N298" i="6"/>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21" i="6" a="1"/>
  <c r="N22" i="6" a="1"/>
  <c r="N22" i="6" l="1"/>
  <c r="N21" i="6"/>
  <c r="N40" i="1" a="1"/>
  <c r="N125" i="6" a="1"/>
  <c r="N96" i="6" a="1"/>
  <c r="N104" i="1" a="1"/>
  <c r="N189" i="6" a="1"/>
  <c r="N89" i="6" a="1"/>
  <c r="N143" i="1" a="1"/>
  <c r="N75" i="1" a="1"/>
  <c r="N170" i="1" a="1"/>
  <c r="N87" i="1" a="1"/>
  <c r="N85" i="1" a="1"/>
  <c r="N92" i="6" a="1"/>
  <c r="N184" i="6" a="1"/>
  <c r="N50" i="1" a="1"/>
  <c r="N180" i="6" a="1"/>
  <c r="N169" i="1" a="1"/>
  <c r="N35" i="1" a="1"/>
  <c r="N197" i="6" a="1"/>
  <c r="N151" i="1" a="1"/>
  <c r="N130" i="6" a="1"/>
  <c r="N22" i="1" a="1"/>
  <c r="N41" i="1" a="1"/>
  <c r="N10" i="6" a="1"/>
  <c r="N70" i="6" a="1"/>
  <c r="N146" i="1" a="1"/>
  <c r="N142" i="1" a="1"/>
  <c r="N86" i="6" a="1"/>
  <c r="N97" i="6" a="1"/>
  <c r="N119" i="6" a="1"/>
  <c r="N95" i="6" a="1"/>
  <c r="N91" i="6" a="1"/>
  <c r="N113" i="6" a="1"/>
  <c r="N20" i="6" a="1"/>
  <c r="N17" i="6" a="1"/>
  <c r="N19" i="1" a="1"/>
  <c r="N122" i="1" a="1"/>
  <c r="N172" i="6" a="1"/>
  <c r="N99" i="1" a="1"/>
  <c r="N58" i="6" a="1"/>
  <c r="N156" i="1" a="1"/>
  <c r="N73" i="1" a="1"/>
  <c r="N57" i="6" a="1"/>
  <c r="N81" i="1" a="1"/>
  <c r="N77" i="6" a="1"/>
  <c r="N105" i="6" a="1"/>
  <c r="N92" i="1" a="1"/>
  <c r="N168" i="1" a="1"/>
  <c r="N168" i="6" a="1"/>
  <c r="N45" i="1" a="1"/>
  <c r="N113" i="1" a="1"/>
  <c r="N136" i="6" a="1"/>
  <c r="N210" i="6" a="1"/>
  <c r="N78" i="1" a="1"/>
  <c r="N167" i="6" a="1"/>
  <c r="N86" i="1" a="1"/>
  <c r="N171" i="1" a="1"/>
  <c r="N68" i="1" a="1"/>
  <c r="N174" i="1" a="1"/>
  <c r="N89" i="1" a="1"/>
  <c r="N173" i="1" a="1"/>
  <c r="N134" i="1" a="1"/>
  <c r="N99" i="6" a="1"/>
  <c r="N144" i="1" a="1"/>
  <c r="N76" i="6" a="1"/>
  <c r="N70" i="1" a="1"/>
  <c r="N53" i="1" a="1"/>
  <c r="N148" i="1" a="1"/>
  <c r="N107" i="6" a="1"/>
  <c r="N18" i="1" a="1"/>
  <c r="N21" i="1" a="1"/>
  <c r="N93" i="6" a="1"/>
  <c r="N111" i="1" a="1"/>
  <c r="N74" i="1" a="1"/>
  <c r="N87" i="6" a="1"/>
  <c r="N66" i="1" a="1"/>
  <c r="N69" i="1" a="1"/>
  <c r="N174" i="6" a="1"/>
  <c r="N63" i="6" a="1"/>
  <c r="N71" i="6" a="1"/>
  <c r="N136" i="1" a="1"/>
  <c r="N37" i="1" a="1"/>
  <c r="N95" i="1" a="1"/>
  <c r="N13" i="6" a="1"/>
  <c r="N154" i="6" a="1"/>
  <c r="N28" i="1" a="1"/>
  <c r="N72" i="6" a="1"/>
  <c r="N132" i="1" a="1"/>
  <c r="N12" i="1" a="1"/>
  <c r="N185" i="6" a="1"/>
  <c r="N98" i="1" a="1"/>
  <c r="N47" i="6" a="1"/>
  <c r="N42" i="1" a="1"/>
  <c r="N181" i="6" a="1"/>
  <c r="N142" i="6" a="1"/>
  <c r="N90" i="6" a="1"/>
  <c r="N119" i="1" a="1"/>
  <c r="N153" i="6" a="1"/>
  <c r="N208" i="6" a="1"/>
  <c r="N54" i="6" a="1"/>
  <c r="N137" i="1" a="1"/>
  <c r="N198" i="6" a="1"/>
  <c r="N33" i="6" a="1"/>
  <c r="N204" i="6" a="1"/>
  <c r="N124" i="6" a="1"/>
  <c r="N88" i="6" a="1"/>
  <c r="N120" i="6" a="1"/>
  <c r="N65" i="1" a="1"/>
  <c r="N157" i="6" a="1"/>
  <c r="N27" i="1" a="1"/>
  <c r="N36" i="6" a="1"/>
  <c r="N15" i="1" a="1"/>
  <c r="N139" i="6" a="1"/>
  <c r="N16" i="1" a="1"/>
  <c r="N123" i="6" a="1"/>
  <c r="N109" i="1" a="1"/>
  <c r="N112" i="6" a="1"/>
  <c r="N138" i="6" a="1"/>
  <c r="N101" i="6" a="1"/>
  <c r="N124" i="1" a="1"/>
  <c r="N150" i="1" a="1"/>
  <c r="N88" i="1" a="1"/>
  <c r="N52" i="1" a="1"/>
  <c r="N105" i="1" a="1"/>
  <c r="N36" i="1" a="1"/>
  <c r="N71" i="1" a="1"/>
  <c r="N38" i="1" a="1"/>
  <c r="N108" i="6" a="1"/>
  <c r="N203" i="6" a="1"/>
  <c r="N176" i="1" a="1"/>
  <c r="N129" i="1" a="1"/>
  <c r="N116" i="1" a="1"/>
  <c r="N14" i="1" a="1"/>
  <c r="N180" i="1" a="1"/>
  <c r="N77" i="1" a="1"/>
  <c r="N104" i="6" a="1"/>
  <c r="N80" i="1" a="1"/>
  <c r="N126" i="6" a="1"/>
  <c r="N47" i="1" a="1"/>
  <c r="N140" i="6" a="1"/>
  <c r="N57" i="1" a="1"/>
  <c r="N155" i="6" a="1"/>
  <c r="N32" i="1" a="1"/>
  <c r="N102" i="1" a="1"/>
  <c r="N118" i="1" a="1"/>
  <c r="N74" i="6" a="1"/>
  <c r="N30" i="6" a="1"/>
  <c r="N79" i="1" a="1"/>
  <c r="N43" i="1" a="1"/>
  <c r="N76" i="1" a="1"/>
  <c r="N112" i="1" a="1"/>
  <c r="N46" i="6" a="1"/>
  <c r="N175" i="1" a="1"/>
  <c r="N205" i="6" a="1"/>
  <c r="N171" i="6" a="1"/>
  <c r="N122" i="6" a="1"/>
  <c r="N48" i="1" a="1"/>
  <c r="N157" i="1" a="1"/>
  <c r="N37" i="6" a="1"/>
  <c r="N8" i="6" a="1"/>
  <c r="N115" i="6" a="1"/>
  <c r="N7" i="1" a="1"/>
  <c r="N106" i="6" a="1"/>
  <c r="N178" i="6" a="1"/>
  <c r="N195" i="6" a="1"/>
  <c r="N147" i="1" a="1"/>
  <c r="N141" i="6" a="1"/>
  <c r="N179" i="6" a="1"/>
  <c r="N131" i="1" a="1"/>
  <c r="N61" i="6" a="1"/>
  <c r="N114" i="6" a="1"/>
  <c r="N148" i="6" a="1"/>
  <c r="N56" i="1" a="1"/>
  <c r="N188" i="6" a="1"/>
  <c r="N167" i="1" a="1"/>
  <c r="N196" i="6" a="1"/>
  <c r="N110" i="1" a="1"/>
  <c r="N31" i="1" a="1"/>
  <c r="N125" i="1" a="1"/>
  <c r="N206" i="6" a="1"/>
  <c r="N29" i="1" a="1"/>
  <c r="N81" i="6" a="1"/>
  <c r="N110" i="6" a="1"/>
  <c r="N123" i="1" a="1"/>
  <c r="N133" i="1" a="1"/>
  <c r="N118" i="6" a="1"/>
  <c r="N102" i="6" a="1"/>
  <c r="N182" i="6" a="1"/>
  <c r="N135" i="1" a="1"/>
  <c r="N68" i="6" a="1"/>
  <c r="N109" i="6" a="1"/>
  <c r="N55" i="1" a="1"/>
  <c r="N103" i="1" a="1"/>
  <c r="N52" i="6" a="1"/>
  <c r="N91" i="1" a="1"/>
  <c r="N114" i="1" a="1"/>
  <c r="N66" i="6" a="1"/>
  <c r="N130" i="1" a="1"/>
  <c r="N97" i="1" a="1"/>
  <c r="N117" i="6" a="1"/>
  <c r="N59" i="6" a="1"/>
  <c r="N172" i="1" a="1"/>
  <c r="N30" i="1" a="1"/>
  <c r="N161" i="1" a="1"/>
  <c r="N82" i="6" a="1"/>
  <c r="N207" i="6" a="1"/>
  <c r="N129" i="6" a="1"/>
  <c r="N23" i="6" a="1"/>
  <c r="N101" i="1" a="1"/>
  <c r="N128" i="6" a="1"/>
  <c r="N69" i="6" a="1"/>
  <c r="N179" i="1" a="1"/>
  <c r="N64" i="6" a="1"/>
  <c r="N120" i="1" a="1"/>
  <c r="N35" i="6" a="1"/>
  <c r="N191" i="6" a="1"/>
  <c r="N170" i="6" a="1"/>
  <c r="N67" i="6" a="1"/>
  <c r="N146" i="6" a="1"/>
  <c r="N100" i="1" a="1"/>
  <c r="N158" i="1" a="1"/>
  <c r="N24" i="6" a="1"/>
  <c r="N84" i="6" a="1"/>
  <c r="N75" i="6" a="1"/>
  <c r="N16" i="6" a="1"/>
  <c r="N202" i="6" a="1"/>
  <c r="N152" i="6" a="1"/>
  <c r="N96" i="1" a="1"/>
  <c r="N147" i="6" a="1"/>
  <c r="N162" i="6" a="1"/>
  <c r="N158" i="6" a="1"/>
  <c r="N50" i="6" a="1"/>
  <c r="N145" i="1" a="1"/>
  <c r="N98" i="6" a="1"/>
  <c r="N154" i="1" a="1"/>
  <c r="N161" i="6" a="1"/>
  <c r="N46" i="1" a="1"/>
  <c r="N59" i="1" a="1"/>
  <c r="N169" i="6" a="1"/>
  <c r="N163" i="1" a="1"/>
  <c r="N19" i="6" a="1"/>
  <c r="N63" i="1" a="1"/>
  <c r="N12" i="6" a="1"/>
  <c r="N159" i="1" a="1"/>
  <c r="N62" i="1" a="1"/>
  <c r="N156" i="6" a="1"/>
  <c r="N149" i="1" a="1"/>
  <c r="N58" i="1" a="1"/>
  <c r="N145" i="6" a="1"/>
  <c r="N39" i="6" a="1"/>
  <c r="N115" i="1" a="1"/>
  <c r="N151" i="6" a="1"/>
  <c r="N82" i="1" a="1"/>
  <c r="N51" i="1" a="1"/>
  <c r="N7" i="6" a="1"/>
  <c r="N199" i="6" a="1"/>
  <c r="N29" i="6" a="1"/>
  <c r="N153" i="1" a="1"/>
  <c r="N201" i="6" a="1"/>
  <c r="N45" i="6" a="1"/>
  <c r="N85" i="6" a="1"/>
  <c r="N11" i="6" a="1"/>
  <c r="N11" i="1" a="1"/>
  <c r="N79" i="6" a="1"/>
  <c r="N44" i="1" a="1"/>
  <c r="N40" i="6" a="1"/>
  <c r="N209" i="6" a="1"/>
  <c r="N64" i="1" a="1"/>
  <c r="N62" i="6" a="1"/>
  <c r="N83" i="1" a="1"/>
  <c r="N60" i="1" a="1"/>
  <c r="N177" i="1" a="1"/>
  <c r="N165" i="1" a="1"/>
  <c r="N8" i="1" a="1"/>
  <c r="N134" i="6" a="1"/>
  <c r="N17" i="1" a="1"/>
  <c r="N73" i="6" a="1"/>
  <c r="N108" i="1" a="1"/>
  <c r="N94" i="1" a="1"/>
  <c r="N53" i="6" a="1"/>
  <c r="N26" i="1" a="1"/>
  <c r="N144" i="6" a="1"/>
  <c r="N117" i="1" a="1"/>
  <c r="N137" i="6" a="1"/>
  <c r="N65" i="6" a="1"/>
  <c r="N192" i="6" a="1"/>
  <c r="N72" i="1" a="1"/>
  <c r="N43" i="6" a="1"/>
  <c r="N24" i="1" a="1"/>
  <c r="N164" i="1" a="1"/>
  <c r="N128" i="1" a="1"/>
  <c r="N164" i="6" a="1"/>
  <c r="N84" i="1" a="1"/>
  <c r="N159" i="6" a="1"/>
  <c r="N183" i="6" a="1"/>
  <c r="N132" i="6" a="1"/>
  <c r="N187" i="6" a="1"/>
  <c r="N61" i="1" a="1"/>
  <c r="N160" i="1" a="1"/>
  <c r="N39" i="1" a="1"/>
  <c r="N10" i="1" a="1"/>
  <c r="N42" i="6" a="1"/>
  <c r="N34" i="6" a="1"/>
  <c r="N178" i="1" a="1"/>
  <c r="N31" i="6" a="1"/>
  <c r="N150" i="6" a="1"/>
  <c r="N175" i="6" a="1"/>
  <c r="N186" i="6" a="1"/>
  <c r="N25" i="1" a="1"/>
  <c r="N163" i="6" a="1"/>
  <c r="N90" i="1" a="1"/>
  <c r="N33" i="1" a="1"/>
  <c r="N135" i="6" a="1"/>
  <c r="N49" i="6" a="1"/>
  <c r="N121" i="1" a="1"/>
  <c r="N13" i="1" a="1"/>
  <c r="N106" i="1" a="1"/>
  <c r="N9" i="1" a="1"/>
  <c r="N152" i="1" a="1"/>
  <c r="N177" i="6" a="1"/>
  <c r="N103" i="6" a="1"/>
  <c r="N67" i="1" a="1"/>
  <c r="N133" i="6" a="1"/>
  <c r="N51" i="6" a="1"/>
  <c r="N9" i="6" a="1"/>
  <c r="N25" i="6" a="1"/>
  <c r="N20" i="1" a="1"/>
  <c r="N100" i="6" a="1"/>
  <c r="N38" i="6" a="1"/>
  <c r="N55" i="6" a="1"/>
  <c r="N181" i="1" a="1"/>
  <c r="N140" i="1" a="1"/>
  <c r="N190" i="6" a="1"/>
  <c r="N107" i="1" a="1"/>
  <c r="N116" i="6" a="1"/>
  <c r="N49" i="1" a="1"/>
  <c r="N28" i="6" a="1"/>
  <c r="N166" i="6" a="1"/>
  <c r="N126" i="1" a="1"/>
  <c r="N60" i="6" a="1"/>
  <c r="N14" i="6" a="1"/>
  <c r="N41" i="6" a="1"/>
  <c r="N54" i="1" a="1"/>
  <c r="N56" i="6" a="1"/>
  <c r="N26" i="6" a="1"/>
  <c r="N143" i="6" a="1"/>
  <c r="N23" i="1" a="1"/>
  <c r="N155" i="1" a="1"/>
  <c r="N94" i="6" a="1"/>
  <c r="N131" i="6" a="1"/>
  <c r="N127" i="1" a="1"/>
  <c r="N127" i="6" a="1"/>
  <c r="N141" i="1" a="1"/>
  <c r="N44" i="6" a="1"/>
  <c r="N194" i="6" a="1"/>
  <c r="N48" i="6" a="1"/>
  <c r="N121" i="6" a="1"/>
  <c r="N27" i="6" a="1"/>
  <c r="N176" i="6" a="1"/>
  <c r="N139" i="1" a="1"/>
  <c r="N93" i="1" a="1"/>
  <c r="N162" i="1" a="1"/>
  <c r="N149" i="6" a="1"/>
  <c r="N80" i="6" a="1"/>
  <c r="N15" i="6" a="1"/>
  <c r="N78" i="6" a="1"/>
  <c r="N34" i="1" a="1"/>
  <c r="N166" i="1" a="1"/>
  <c r="N193" i="6" a="1"/>
  <c r="N111" i="6" a="1"/>
  <c r="N173" i="6" a="1"/>
  <c r="N83" i="6" a="1"/>
  <c r="N138" i="1" a="1"/>
  <c r="N165" i="6" a="1"/>
  <c r="N160" i="6" a="1"/>
  <c r="N200" i="6" a="1"/>
  <c r="N200" i="6" l="1"/>
  <c r="N160" i="6"/>
  <c r="N165" i="6"/>
  <c r="N138" i="1"/>
  <c r="N83" i="6"/>
  <c r="N173" i="6"/>
  <c r="N111" i="6"/>
  <c r="N193" i="6"/>
  <c r="N166" i="1"/>
  <c r="N34" i="1"/>
  <c r="N78" i="6"/>
  <c r="N15" i="6"/>
  <c r="N80" i="6"/>
  <c r="N149" i="6"/>
  <c r="N162" i="1"/>
  <c r="N93" i="1"/>
  <c r="N139" i="1"/>
  <c r="N176" i="6"/>
  <c r="N27" i="6"/>
  <c r="N121" i="6"/>
  <c r="N48" i="6"/>
  <c r="N194" i="6"/>
  <c r="N44" i="6"/>
  <c r="N141" i="1"/>
  <c r="N127" i="6"/>
  <c r="N127" i="1"/>
  <c r="N131" i="6"/>
  <c r="N94" i="6"/>
  <c r="N155" i="1"/>
  <c r="N23" i="1"/>
  <c r="N143" i="6"/>
  <c r="N26" i="6"/>
  <c r="N56" i="6"/>
  <c r="N54" i="1"/>
  <c r="N41" i="6"/>
  <c r="N14" i="6"/>
  <c r="N60" i="6"/>
  <c r="N126" i="1"/>
  <c r="N166" i="6"/>
  <c r="N28" i="6"/>
  <c r="N49" i="1"/>
  <c r="N116" i="6"/>
  <c r="N107" i="1"/>
  <c r="N190" i="6"/>
  <c r="N140" i="1"/>
  <c r="N181" i="1"/>
  <c r="N55" i="6"/>
  <c r="N38" i="6"/>
  <c r="N100" i="6"/>
  <c r="N20" i="1"/>
  <c r="N25" i="6"/>
  <c r="N9" i="6"/>
  <c r="N51" i="6"/>
  <c r="N133" i="6"/>
  <c r="N67" i="1"/>
  <c r="N103" i="6"/>
  <c r="N177" i="6"/>
  <c r="N152" i="1"/>
  <c r="N9" i="1"/>
  <c r="N106" i="1"/>
  <c r="N13" i="1"/>
  <c r="N121" i="1"/>
  <c r="N49" i="6"/>
  <c r="N135" i="6"/>
  <c r="N33" i="1"/>
  <c r="N90" i="1"/>
  <c r="N163" i="6"/>
  <c r="N25" i="1"/>
  <c r="N186" i="6"/>
  <c r="N175" i="6"/>
  <c r="N150" i="6"/>
  <c r="N31" i="6"/>
  <c r="N178" i="1"/>
  <c r="N34" i="6"/>
  <c r="N42" i="6"/>
  <c r="N10" i="1"/>
  <c r="N39" i="1"/>
  <c r="N160" i="1"/>
  <c r="N61" i="1"/>
  <c r="N187" i="6"/>
  <c r="N132" i="6"/>
  <c r="N183" i="6"/>
  <c r="N159" i="6"/>
  <c r="N84" i="1"/>
  <c r="N164" i="6"/>
  <c r="N128" i="1"/>
  <c r="N164" i="1"/>
  <c r="N24" i="1"/>
  <c r="N43" i="6"/>
  <c r="N72" i="1"/>
  <c r="N192" i="6"/>
  <c r="N65" i="6"/>
  <c r="N137" i="6"/>
  <c r="N117" i="1"/>
  <c r="N144" i="6"/>
  <c r="N26" i="1"/>
  <c r="N53" i="6"/>
  <c r="N94" i="1"/>
  <c r="N108" i="1"/>
  <c r="N73" i="6"/>
  <c r="N17" i="1"/>
  <c r="N134" i="6"/>
  <c r="N8" i="1"/>
  <c r="O8" i="1" s="1"/>
  <c r="N165" i="1"/>
  <c r="N177" i="1"/>
  <c r="N60" i="1"/>
  <c r="N83" i="1"/>
  <c r="N62" i="6"/>
  <c r="N64" i="1"/>
  <c r="N209" i="6"/>
  <c r="N40" i="6"/>
  <c r="N44" i="1"/>
  <c r="N79" i="6"/>
  <c r="N11" i="1"/>
  <c r="N11" i="6"/>
  <c r="N85" i="6"/>
  <c r="N45" i="6"/>
  <c r="N201" i="6"/>
  <c r="N153" i="1"/>
  <c r="N29" i="6"/>
  <c r="N199" i="6"/>
  <c r="N7" i="6"/>
  <c r="N51" i="1"/>
  <c r="N82" i="1"/>
  <c r="N151" i="6"/>
  <c r="N115" i="1"/>
  <c r="N39" i="6"/>
  <c r="N145" i="6"/>
  <c r="N58" i="1"/>
  <c r="N149" i="1"/>
  <c r="N156" i="6"/>
  <c r="N62" i="1"/>
  <c r="N159" i="1"/>
  <c r="N12" i="6"/>
  <c r="N63" i="1"/>
  <c r="N19" i="6"/>
  <c r="N163" i="1"/>
  <c r="N169" i="6"/>
  <c r="N59" i="1"/>
  <c r="N46" i="1"/>
  <c r="N161" i="6"/>
  <c r="N154" i="1"/>
  <c r="N98" i="6"/>
  <c r="N145" i="1"/>
  <c r="N50" i="6"/>
  <c r="N158" i="6"/>
  <c r="N162" i="6"/>
  <c r="N147" i="6"/>
  <c r="N96" i="1"/>
  <c r="N152" i="6"/>
  <c r="N202" i="6"/>
  <c r="N16" i="6"/>
  <c r="N75" i="6"/>
  <c r="N84" i="6"/>
  <c r="N24" i="6"/>
  <c r="N158" i="1"/>
  <c r="N100" i="1"/>
  <c r="N146" i="6"/>
  <c r="N67" i="6"/>
  <c r="N170" i="6"/>
  <c r="N191" i="6"/>
  <c r="N35" i="6"/>
  <c r="N120" i="1"/>
  <c r="N64" i="6"/>
  <c r="N179" i="1"/>
  <c r="N69" i="6"/>
  <c r="N128" i="6"/>
  <c r="N101" i="1"/>
  <c r="N23" i="6"/>
  <c r="N129" i="6"/>
  <c r="N207" i="6"/>
  <c r="N82" i="6"/>
  <c r="N161" i="1"/>
  <c r="N30" i="1"/>
  <c r="N172" i="1"/>
  <c r="N59" i="6"/>
  <c r="N117" i="6"/>
  <c r="N97" i="1"/>
  <c r="N130" i="1"/>
  <c r="N66" i="6"/>
  <c r="N114" i="1"/>
  <c r="N91" i="1"/>
  <c r="N52" i="6"/>
  <c r="N103" i="1"/>
  <c r="N55" i="1"/>
  <c r="N109" i="6"/>
  <c r="N68" i="6"/>
  <c r="N135" i="1"/>
  <c r="N182" i="6"/>
  <c r="N102" i="6"/>
  <c r="N118" i="6"/>
  <c r="N133" i="1"/>
  <c r="N123" i="1"/>
  <c r="N110" i="6"/>
  <c r="N81" i="6"/>
  <c r="N29" i="1"/>
  <c r="N206" i="6"/>
  <c r="N125" i="1"/>
  <c r="N31" i="1"/>
  <c r="N110" i="1"/>
  <c r="N196" i="6"/>
  <c r="N167" i="1"/>
  <c r="N188" i="6"/>
  <c r="N56" i="1"/>
  <c r="N148" i="6"/>
  <c r="N114" i="6"/>
  <c r="N61" i="6"/>
  <c r="N131" i="1"/>
  <c r="N179" i="6"/>
  <c r="N141" i="6"/>
  <c r="N147" i="1"/>
  <c r="N195" i="6"/>
  <c r="N178" i="6"/>
  <c r="N106" i="6"/>
  <c r="N7" i="1"/>
  <c r="O7" i="1" s="1"/>
  <c r="N115" i="6"/>
  <c r="N8" i="6"/>
  <c r="N37" i="6"/>
  <c r="N157" i="1"/>
  <c r="N48" i="1"/>
  <c r="N122" i="6"/>
  <c r="N171" i="6"/>
  <c r="N205" i="6"/>
  <c r="N175" i="1"/>
  <c r="N46" i="6"/>
  <c r="N112" i="1"/>
  <c r="N76" i="1"/>
  <c r="N43" i="1"/>
  <c r="N79" i="1"/>
  <c r="N30" i="6"/>
  <c r="N74" i="6"/>
  <c r="N118" i="1"/>
  <c r="N102" i="1"/>
  <c r="N32" i="1"/>
  <c r="N155" i="6"/>
  <c r="N57" i="1"/>
  <c r="N140" i="6"/>
  <c r="N47" i="1"/>
  <c r="N126" i="6"/>
  <c r="N80" i="1"/>
  <c r="N104" i="6"/>
  <c r="N77" i="1"/>
  <c r="N180" i="1"/>
  <c r="N14" i="1"/>
  <c r="N116" i="1"/>
  <c r="N129" i="1"/>
  <c r="N176" i="1"/>
  <c r="N203" i="6"/>
  <c r="N108" i="6"/>
  <c r="N38" i="1"/>
  <c r="N71" i="1"/>
  <c r="N36" i="1"/>
  <c r="N105" i="1"/>
  <c r="N52" i="1"/>
  <c r="N88" i="1"/>
  <c r="N150" i="1"/>
  <c r="N124" i="1"/>
  <c r="N101" i="6"/>
  <c r="N138" i="6"/>
  <c r="N112" i="6"/>
  <c r="N109" i="1"/>
  <c r="N123" i="6"/>
  <c r="N16" i="1"/>
  <c r="N139" i="6"/>
  <c r="N15" i="1"/>
  <c r="N36" i="6"/>
  <c r="N27" i="1"/>
  <c r="N157" i="6"/>
  <c r="N65" i="1"/>
  <c r="N120" i="6"/>
  <c r="N88" i="6"/>
  <c r="N124" i="6"/>
  <c r="N204" i="6"/>
  <c r="N33" i="6"/>
  <c r="N198" i="6"/>
  <c r="N137" i="1"/>
  <c r="N54" i="6"/>
  <c r="N208" i="6"/>
  <c r="N153" i="6"/>
  <c r="N119" i="1"/>
  <c r="N90" i="6"/>
  <c r="N142" i="6"/>
  <c r="N181" i="6"/>
  <c r="N42" i="1"/>
  <c r="N47" i="6"/>
  <c r="N98" i="1"/>
  <c r="N185" i="6"/>
  <c r="N12" i="1"/>
  <c r="N132" i="1"/>
  <c r="N72" i="6"/>
  <c r="N28" i="1"/>
  <c r="N154" i="6"/>
  <c r="N13" i="6"/>
  <c r="N95" i="1"/>
  <c r="N37" i="1"/>
  <c r="N136" i="1"/>
  <c r="N71" i="6"/>
  <c r="N63" i="6"/>
  <c r="N174" i="6"/>
  <c r="N69" i="1"/>
  <c r="N66" i="1"/>
  <c r="N87" i="6"/>
  <c r="N74" i="1"/>
  <c r="N111" i="1"/>
  <c r="N93" i="6"/>
  <c r="N21" i="1"/>
  <c r="N18" i="1"/>
  <c r="N107" i="6"/>
  <c r="N148" i="1"/>
  <c r="N53" i="1"/>
  <c r="N70" i="1"/>
  <c r="N76" i="6"/>
  <c r="N144" i="1"/>
  <c r="N99" i="6"/>
  <c r="N134" i="1"/>
  <c r="N173" i="1"/>
  <c r="N89" i="1"/>
  <c r="N174" i="1"/>
  <c r="N68" i="1"/>
  <c r="N171" i="1"/>
  <c r="N86" i="1"/>
  <c r="N167" i="6"/>
  <c r="N78" i="1"/>
  <c r="N210" i="6"/>
  <c r="N136" i="6"/>
  <c r="N113" i="1"/>
  <c r="N45" i="1"/>
  <c r="N168" i="6"/>
  <c r="N168" i="1"/>
  <c r="N92" i="1"/>
  <c r="N105" i="6"/>
  <c r="N77" i="6"/>
  <c r="N81" i="1"/>
  <c r="N57" i="6"/>
  <c r="N73" i="1"/>
  <c r="N156" i="1"/>
  <c r="N58" i="6"/>
  <c r="N99" i="1"/>
  <c r="N172" i="6"/>
  <c r="N122" i="1"/>
  <c r="N19" i="1"/>
  <c r="N17" i="6"/>
  <c r="N20" i="6"/>
  <c r="N113" i="6"/>
  <c r="N91" i="6"/>
  <c r="N95" i="6"/>
  <c r="N119" i="6"/>
  <c r="N97" i="6"/>
  <c r="N86" i="6"/>
  <c r="N142" i="1"/>
  <c r="N146" i="1"/>
  <c r="N70" i="6"/>
  <c r="N10" i="6"/>
  <c r="N41" i="1"/>
  <c r="N22" i="1"/>
  <c r="N130" i="6"/>
  <c r="N151" i="1"/>
  <c r="N197" i="6"/>
  <c r="N35" i="1"/>
  <c r="N169" i="1"/>
  <c r="N180" i="6"/>
  <c r="N50" i="1"/>
  <c r="N184" i="6"/>
  <c r="N92" i="6"/>
  <c r="N85" i="1"/>
  <c r="N87" i="1"/>
  <c r="N170" i="1"/>
  <c r="N75" i="1"/>
  <c r="N143" i="1"/>
  <c r="N89" i="6"/>
  <c r="N189" i="6"/>
  <c r="N104" i="1"/>
  <c r="N96" i="6"/>
  <c r="N125"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<sst xmlns="http://schemas.openxmlformats.org/spreadsheetml/2006/main" count="217" uniqueCount="133">
  <si>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</si>
  <si>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</si>
  <si>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</si>
  <si>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</si>
  <si>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</si>
  <si>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</si>
  <si>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</si>
  <si>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</si>
  <si>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</si>
  <si>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</si>
  <si>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</si>
  <si>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</si>
  <si>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</si>
  <si>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</si>
  <si>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</si>
  <si>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</si>
  <si>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</si>
  <si>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</si>
  <si>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</si>
  <si>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</si>
  <si>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</si>
  <si>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</si>
  <si>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</si>
  <si>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</si>
  <si>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</si>
  <si>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</si>
  <si>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</si>
  <si>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</si>
  <si>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</si>
  <si>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</si>
  <si>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</si>
  <si>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</si>
  <si>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</si>
  <si>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</si>
  <si>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</si>
  <si>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</si>
  <si>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</si>
  <si>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</si>
  <si>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</si>
  <si>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</si>
  <si>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</si>
  <si>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</si>
  <si>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</si>
  <si>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</si>
  <si>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</si>
  <si>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</si>
  <si>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</si>
  <si>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</si>
  <si>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</si>
  <si>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</si>
  <si>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</si>
  <si>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</si>
  <si>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</si>
  <si>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Guadalajara Open Akron - Guadalajara, World Tour, MEX, Hard, 08/09/2025, $1.064M, WTA 500                                                                                                                                                                                                                                                        </t>
  </si>
  <si>
    <t>Elise Mertens</t>
  </si>
  <si>
    <t>BEL</t>
  </si>
  <si>
    <t>Elsa Jacquemot</t>
  </si>
  <si>
    <t>FRA</t>
  </si>
  <si>
    <t>Rebecca Marino</t>
  </si>
  <si>
    <t>CAN</t>
  </si>
  <si>
    <t>Tatjana Maria</t>
  </si>
  <si>
    <t>GER</t>
  </si>
  <si>
    <t>Darja Vidmanova</t>
  </si>
  <si>
    <t>CZE</t>
  </si>
  <si>
    <t>Nikola Bartunkova</t>
  </si>
  <si>
    <t>N/A</t>
  </si>
  <si>
    <t>USA</t>
  </si>
  <si>
    <t>Victoria Jimenez Kasintseva</t>
  </si>
  <si>
    <t>AND</t>
  </si>
  <si>
    <t>Veronika Kudermetova</t>
  </si>
  <si>
    <t>RUS</t>
  </si>
  <si>
    <t xml:space="preserve">SP Open - Sao Paulo, World Tour, BRA, Hard, 08/09/2025, $275K, WTA 250                                                                                                                                                                                                                                                        </t>
  </si>
  <si>
    <t>Victoria Rodriguez</t>
  </si>
  <si>
    <t>MEX</t>
  </si>
  <si>
    <t>Tiantsoa Rakotomanga Rajaonah</t>
  </si>
  <si>
    <t>Janice Tjen</t>
  </si>
  <si>
    <t>INA</t>
  </si>
  <si>
    <t>Martina Okalova</t>
  </si>
  <si>
    <t>SVK</t>
  </si>
  <si>
    <t>Julia Riera</t>
  </si>
  <si>
    <t>ARG</t>
  </si>
  <si>
    <t>Alexandra Eala</t>
  </si>
  <si>
    <t>PHI</t>
  </si>
  <si>
    <t>Francesca Jones</t>
  </si>
  <si>
    <t>GBR</t>
  </si>
  <si>
    <t>Whitney Osuigwe</t>
  </si>
  <si>
    <t>Nauhany Vitoria Leme Da Silva</t>
  </si>
  <si>
    <t>BRA</t>
  </si>
  <si>
    <t>&gt;900</t>
  </si>
  <si>
    <t>Solana Sierra</t>
  </si>
  <si>
    <t>x</t>
  </si>
  <si>
    <r>
      <t xml:space="preserve">1st meeting. Hard win %'s are better for Vidmanova. 
Vidmanova has come through the qual rounds. 2 sets win over a poor Parks in the 1st round. ITF title and final in July. ITF titles in June and Nov.
Bartunkova had a 2 sets win  in the 1st round. She reached a CH 2nd round last week. 3rd round of the US Open juniors in 2023. 
Vidmanova has the better ROI on hard. 
</t>
    </r>
    <r>
      <rPr>
        <b/>
        <sz val="12"/>
        <color theme="1"/>
        <rFont val="Calibri"/>
        <family val="2"/>
        <scheme val="minor"/>
      </rPr>
      <t xml:space="preserve">Back Vidmanova around 1.90 to 2.10 and remove liability at 1.55. </t>
    </r>
  </si>
  <si>
    <r>
      <t xml:space="preserve">Marino 2-1. Most recent June 2024, grass, Maria in 3. Marino won indoors in 2018, 2 sets. She won on hard in 2011, 2 sets. 12 month hard win %'s are better for Marino. They are more even in 2025.
Marino lost in the qual rounds last season. 2 sets win over Trevisan in the 1st round. She reached the 2nd round in Montreal. CH semi in Feb. CH semi in Oct. 
Maria lost in the 1st round last season. 2 sets win over Sonmez as slight underdog in the 1st round. 2nd rounds in Monterrey and Cincinnati. CH q final in March. 2nd round of the Aus Open. 
12 month and 2025 WTA stats favour Marino on serve. Chance of 3 sets.
</t>
    </r>
    <r>
      <rPr>
        <b/>
        <sz val="12"/>
        <color theme="1"/>
        <rFont val="Calibri"/>
        <family val="2"/>
        <scheme val="minor"/>
      </rPr>
      <t xml:space="preserve">Lay Maria around 1.30 and remove liability at 1.60. Lay set 1 winner. </t>
    </r>
  </si>
  <si>
    <r>
      <t xml:space="preserve">1st meeting. Hard win %'s are fairly even. 
Mertens reached the 3rd Round at the US Open 2025, Quarter finals in Monterrey 2025, 3rd Round in Doha 2025, Final in Hobart 2025.
Jacquemot had an easy win over Sakkari in the 1st round. She reached the 2nd round of the US Open. Quarter finals in Cleveland 2025.
12 month and 2025 stats are stronger for Mertens on serve.
</t>
    </r>
    <r>
      <rPr>
        <b/>
        <sz val="12"/>
        <color theme="1"/>
        <rFont val="Calibri"/>
        <family val="2"/>
        <scheme val="minor"/>
      </rPr>
      <t>Back Mertens around 1.80 to 1.95 and remove liability at 1.40.</t>
    </r>
  </si>
  <si>
    <r>
      <t xml:space="preserve">1st meeting. Hard win %'s are better for Kasintseva.
Kasintseva has come through the qual rounds. 2 sets win in the 1st round. CH semi in Aug. 
Kudermetova reached the 2nd round last season. Semi finals in Cincinnati 2025, 3rd Round in Montreal 2025, 4th Round at the Australian Open 2025, Quarter finals in Hobart 2025, Semi finals in Seoul 2024.
12 month and 2025 stats are stronger for Kudermetova on serve. 
Kudermetova had a very poor loss in the 1st round of the US Open. 
</t>
    </r>
    <r>
      <rPr>
        <b/>
        <sz val="12"/>
        <color theme="1"/>
        <rFont val="Calibri"/>
        <family val="2"/>
        <scheme val="minor"/>
      </rPr>
      <t>Lay Kudermetova around 1.15 and remove liability at 1.30. Back Kudermetova around 1.80 to 1.90 and remove liability at 1.40.</t>
    </r>
  </si>
  <si>
    <r>
      <t xml:space="preserve">1st meeting. Hard win %'s are better for Jones. 
Jones had a 3 sets win in the 1st round as strong favourite. She reached a CH q final last week. 2nd round in Merida as qualifier. CH semi in Feb. 
Osuigwe had a 2 sets win in the 1st round as strong favourite. She won an ITF title in March. ITF semi in Sep 2024.
12 month and 2025 WTA stats are stronger for Jones on serve. 
</t>
    </r>
    <r>
      <rPr>
        <b/>
        <sz val="12"/>
        <color theme="1"/>
        <rFont val="Calibri"/>
        <family val="2"/>
        <scheme val="minor"/>
      </rPr>
      <t xml:space="preserve">Back Jones around 1.90 to 2.10 and remove liability at 1.55. </t>
    </r>
  </si>
  <si>
    <r>
      <t xml:space="preserve">1st meeting. Hard win %'s are better for Tjen.
Tjen had a 2 sets win over Jeanjean in the 1st round. She reached the 2nd round of the US Open as qualifier. 6 ITF titles and 3 finals in 2025. 
Okalova has come through the qual rounds. 2 sets win over Rodionova as huge underdog in the 1st round.  ITF q final in June. 
12 month and 2025 stats are stronger for Tjen.
</t>
    </r>
    <r>
      <rPr>
        <b/>
        <sz val="12"/>
        <color theme="1"/>
        <rFont val="Calibri"/>
        <family val="2"/>
        <scheme val="minor"/>
      </rPr>
      <t>Back Tjen if she loses set 1.</t>
    </r>
  </si>
  <si>
    <r>
      <t xml:space="preserve">1st meeting. Hard win %'s are better for Sierra. 
Da Silva had played just 2 matches on hard. She is very inexperienced. 3 sets win over Alves as huge underdog in the 1st round.  
Sierra had a 2 sets win over Hartono in the 1st round. She reached the 2nd round in Cleveland. CH q final in Feb 2025. 
Da Silva's win in the last round was more about Alves rolling over after taking the first set. 
</t>
    </r>
    <r>
      <rPr>
        <b/>
        <sz val="12"/>
        <color theme="1"/>
        <rFont val="Calibri"/>
        <family val="2"/>
        <scheme val="minor"/>
      </rPr>
      <t xml:space="preserve">Back Sierra if she loses set 1. </t>
    </r>
  </si>
  <si>
    <r>
      <t xml:space="preserve">H2H 1-1. Most recent Aug 2024, hard, Eala in 2. Riera won on clay in May 2024, 3 sets. Hard win %'s are a little better for Eala.
Riera has very little hard success n the last 12 months. 2 sets win over Diatchenko in the 1st round as slight favourite. 
Eala had an easy win in the 1st round. She won a CH title last week. 2nd round of the US Open. Semi finals in Miami 2025. CH semi in Jan.
12 month and 2025 WTA stats are better for Riera on serve. Recent performances are much better for Eala.
</t>
    </r>
    <r>
      <rPr>
        <b/>
        <sz val="12"/>
        <color theme="1"/>
        <rFont val="Calibri"/>
        <family val="2"/>
        <scheme val="minor"/>
      </rPr>
      <t>Back Eala around 1.70 or if she loses set 1.</t>
    </r>
  </si>
  <si>
    <r>
      <t xml:space="preserve">1st meeting. Hard win %'s are better for Rodriguez.
Rodriguez has come through the qual rounds. In the 1st round, Tomljanovic retired in set 2. Most of her matches are in ITF's. 2 ITF semis in the last 12 months. 
Rajaonah had a 3rd set tie break win in the 1st round. She is inexperienced on hard. 2 ITF q finals in the last year. 
12 month ITF stats are better for Rajaonah on serve. 2025 stats favour Rodriguez. Chance of 3 sets.
</t>
    </r>
    <r>
      <rPr>
        <b/>
        <sz val="12"/>
        <color theme="1"/>
        <rFont val="Calibri"/>
        <family val="2"/>
        <scheme val="minor"/>
      </rPr>
      <t>Lay Rajaonah around 1.35 and remove liability at 1.65. Lay set 1 winner.</t>
    </r>
  </si>
  <si>
    <t xml:space="preserve">Szczecin Challenger, Challenger, POL, Clay, 08/09/2025, ˆ181K, Challenger 125                                                                                                                                                                                                                                                 </t>
  </si>
  <si>
    <t>Vit Kopriva</t>
  </si>
  <si>
    <t>Diego Dedura</t>
  </si>
  <si>
    <t>Dimitar Kuzmanov</t>
  </si>
  <si>
    <t>BUL</t>
  </si>
  <si>
    <t>Pablo Llamas Ruiz</t>
  </si>
  <si>
    <t>ESP</t>
  </si>
  <si>
    <t>Francesco Passaro</t>
  </si>
  <si>
    <t>ITA</t>
  </si>
  <si>
    <t>Henri Squire</t>
  </si>
  <si>
    <t>Facundo Diaz Acosta</t>
  </si>
  <si>
    <t>Hynek Barton</t>
  </si>
  <si>
    <t xml:space="preserve">Zavarovalnica Sava - Ljubljana, Challenger, SLO, Clay, 08/09/2025, $115K, WTA 125                                                                                                                                                                                                                                                        </t>
  </si>
  <si>
    <t>Dominika Salkova</t>
  </si>
  <si>
    <t>Renata Jamrichova</t>
  </si>
  <si>
    <t>Anastasiia Sobolieva</t>
  </si>
  <si>
    <t>UKR</t>
  </si>
  <si>
    <t>Hanne Vandewinkel</t>
  </si>
  <si>
    <t>Kaja Juvan</t>
  </si>
  <si>
    <t>SLO</t>
  </si>
  <si>
    <t>Georgia Pedone</t>
  </si>
  <si>
    <t>Amarissa Kiara Toth</t>
  </si>
  <si>
    <t>HUN</t>
  </si>
  <si>
    <t>Sinja Kraus</t>
  </si>
  <si>
    <t>AUT</t>
  </si>
  <si>
    <r>
      <t xml:space="preserve">1st meeting. Clay win %'s are fairly even. 
Sobolieva reached the 2nd round last year. 2 sets win in the 1st round as 1.09 favourite. She plays mostly ITF's. ITF semi in July. ITF title in April. ITF semi in March.
Vandewinkel needed 3 sets in the 1st round as favourite. CH q final in July. CH semi in June. She plays mostly ITF's. 
12 month WTA stats favour Sobolieva. 12 month CH stats also favour her. Recent performances favour Vandewinkel. Fair chance of 3 sets.
</t>
    </r>
    <r>
      <rPr>
        <b/>
        <sz val="12"/>
        <color theme="1"/>
        <rFont val="Calibri"/>
        <family val="2"/>
        <scheme val="minor"/>
      </rPr>
      <t>Back Vandewinkel around 2.20 to 2.30 and remove liability at 1.70.</t>
    </r>
  </si>
  <si>
    <r>
      <t xml:space="preserve">Kraus 1-0 (march 2025, clay, 3 sets). Clay win %'s are fairly even. 
Toth needed 3 sets in the 1st round as favourite. She plays mostly ITF's. ITF title in June. ITF title and final in March. 2 ITF semis in Feb. 
Kraus reached the 2nd round as qualifier last season. Easy win in the 1st round. ITF title last week. ITF title and semi in Aug. 2nd round in Hamburg. CH q final in June.
2025 CH stats are a little better for Toth. 2025 ITF stats favour Kraus. Recent performances are better for Kraus. 
</t>
    </r>
    <r>
      <rPr>
        <b/>
        <sz val="12"/>
        <color theme="1"/>
        <rFont val="Calibri"/>
        <family val="2"/>
        <scheme val="minor"/>
      </rPr>
      <t>Back Kraus around 1.85 to 2.00 and remove liability at 1.45.</t>
    </r>
  </si>
  <si>
    <r>
      <t xml:space="preserve">1st meeting. Clay win %'s are better for Juvan. 
Juvan had an easy win in the 1st round. CH 2nd round in Sep. Semis in Hamburg. ITF title in May. CH final in May.
Pedone won in a 3rd set tie break in the 1st round as underdog. ITF final in July. ITF title in May.
2025 CH stats are much stronger for Juvan. if she is interested, she wins in 2 sets.
</t>
    </r>
    <r>
      <rPr>
        <b/>
        <sz val="12"/>
        <color theme="1"/>
        <rFont val="Calibri"/>
        <family val="2"/>
        <scheme val="minor"/>
      </rPr>
      <t>Back Juvan if she loses set 1.</t>
    </r>
  </si>
  <si>
    <r>
      <t xml:space="preserve">Jamrichova 1-0 (Nov 2022, indoors, 2 sets). Clay win %'s are even. 
Salkova had an easy win in the 1st round. ITF title and semi in June. ITF semi in May. 
Jamrichova had an easy win in the 1st round. ITF semi in Aug. CH 2nd round in July. 
12 month and 2025 CH stats are better for Jamrichova. Salkova has the better ROI in their last 10 on clay. Chance of 3 sets.
</t>
    </r>
    <r>
      <rPr>
        <b/>
        <sz val="12"/>
        <color theme="1"/>
        <rFont val="Calibri"/>
        <family val="2"/>
        <scheme val="minor"/>
      </rPr>
      <t xml:space="preserve">Back Salkova around 2.00 to 2.20 and remove liability at 1.60. </t>
    </r>
  </si>
  <si>
    <r>
      <t xml:space="preserve">1st meeting. Clay win %'s are better for Barton. 
Acosta had an easy win in the 1st round over Ymer. CH semi and q final in July. 
Barton had a 3 sets win as underdog in the 1st round. CH semi in July. CH q final in June. 
12 month and 2025 CH stats are stronger for Acosta. 
</t>
    </r>
    <r>
      <rPr>
        <b/>
        <sz val="12"/>
        <color theme="1"/>
        <rFont val="Calibri"/>
        <family val="2"/>
        <scheme val="minor"/>
      </rPr>
      <t xml:space="preserve">Back Acosta around 1.90 to 2.10 and remove liability at 1.55. </t>
    </r>
  </si>
  <si>
    <r>
      <t xml:space="preserve">1st meeting. Clay win %'s are a little better for Ruiz. 
Kuzmanov had an easy win in the 1st round. CH final in June. 
Ruiz had a 2 sets win over Monteiro in the 1st round. Quarter final in Umag. 
2025 CH stats are fairly even. Recent performances are stronger for Ruiz.
</t>
    </r>
    <r>
      <rPr>
        <b/>
        <sz val="12"/>
        <color theme="1"/>
        <rFont val="Calibri"/>
        <family val="2"/>
        <scheme val="minor"/>
      </rPr>
      <t>Back Ruiz around 1.85 to 1.95 and remove liability at 1.45.</t>
    </r>
  </si>
  <si>
    <r>
      <t xml:space="preserve">1st meeting. Clay win %'s are better for Kopriva.
Kopriva won the title last year. 2 sets win in the 1st round. 2nd rounds in Umag, Bastad and the French Open. 3rd round in Rome. Quarter final in Marrakech. CH titles in March and Nov. 
Dedura lost in the qual round last season. His best results were in ITF's. 
</t>
    </r>
    <r>
      <rPr>
        <b/>
        <sz val="12"/>
        <color theme="1"/>
        <rFont val="Calibri"/>
        <family val="2"/>
        <scheme val="minor"/>
      </rPr>
      <t>Back Kopriva around 1.80 to 1.95 and remove liability at 1.45.</t>
    </r>
  </si>
  <si>
    <r>
      <t xml:space="preserve">Squire 1-0 (Sep 2024, clay, 2 sets). Clay win %'s favour Passaro. 
Passaro had a very easy win in the 1st round. 2nd round in Umag. 2nd round in Gstaad. CH semi in June. 3rd round in Rome. 
Squire needed 3 sets as favourite in the 1st round. CH semi and q final in Aug. Most of his best results were in ITF's. 
12 month ATP and CH stats favour Passaro on serve. 
</t>
    </r>
    <r>
      <rPr>
        <b/>
        <sz val="12"/>
        <color theme="1"/>
        <rFont val="Calibri"/>
        <family val="2"/>
        <scheme val="minor"/>
      </rPr>
      <t xml:space="preserve">Back Passaro around 1.90 to 2.10 and remove liability at 1.55.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</si>
</sst>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0" applyFont="1" applyAlignment="1">
      <alignment horizontal="center" vertical="top"/>
    </xf>
    <xf numFmtId="0" fontId="1" fillId="0" borderId="0" xfId="6" applyAlignment="1">
      <alignment horizontal="left"/>
    </xf>
    <xf numFmtId="0" fontId="1" fillId="0" borderId="0" xfId="6"/>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left"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vertical="center" wrapText="1"/>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C526E7CA-64B4-411B-8C4B-18832A9F89DB}"/>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3" sqref="F3"/>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49" t="s">
        <v>100</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7">
        <v>1</v>
      </c>
      <c r="B7" s="45" t="s">
        <v>110</v>
      </c>
      <c r="C7" s="37" t="s">
        <v>80</v>
      </c>
      <c r="D7" s="38">
        <v>0.42830000000000001</v>
      </c>
      <c r="E7" s="48" t="s">
        <v>90</v>
      </c>
      <c r="F7" s="37">
        <v>256</v>
      </c>
      <c r="G7" s="37">
        <v>27</v>
      </c>
      <c r="H7" s="37">
        <v>1.437000036239624</v>
      </c>
      <c r="I7" s="24">
        <v>1.46</v>
      </c>
      <c r="J7" s="24">
        <v>1.55</v>
      </c>
      <c r="K7" s="43">
        <v>0.5</v>
      </c>
      <c r="L7" s="22"/>
      <c r="M7" s="33" t="s">
        <v>90</v>
      </c>
      <c r="N7" s="31" t="str" cm="1">
        <f t="array" aca="1" ref="N7" ca="1">IF(INDIRECT("M" &amp; ROW())="x", INDIRECT("B" &amp; ROW()) &amp; IF(INDIRECT("E" &amp; ROW())="x", " in 2", " in 3"), "")</f>
        <v>Facundo Diaz Acosta in 2</v>
      </c>
      <c r="O7" s="22" t="str">
        <f ca="1">IF(N7="x", C7 &amp; IF(F7="x", " in 2", " in 3"), "")</f>
        <v/>
      </c>
    </row>
    <row r="8" spans="1:15" ht="156" x14ac:dyDescent="0.3">
      <c r="A8" s="39"/>
      <c r="B8" s="42" t="s">
        <v>111</v>
      </c>
      <c r="C8" s="39" t="s">
        <v>63</v>
      </c>
      <c r="D8" s="40">
        <v>0.57169999999999999</v>
      </c>
      <c r="E8" s="50"/>
      <c r="F8" s="39">
        <v>292</v>
      </c>
      <c r="G8" s="39">
        <v>344</v>
      </c>
      <c r="H8" s="39">
        <v>2.8399999141693115</v>
      </c>
      <c r="I8" s="24"/>
      <c r="J8" s="24"/>
      <c r="K8" s="44" t="s">
        <v>129</v>
      </c>
      <c r="L8" s="22">
        <v>7</v>
      </c>
      <c r="M8" s="28"/>
      <c r="N8" s="31" t="str" cm="1">
        <f t="array" aca="1" ref="N8" ca="1">IF(INDIRECT("M" &amp; ROW())="x", INDIRECT("B" &amp; ROW()) &amp; IF(INDIRECT("E" &amp; ROW())="x", " in 2", " in 3"), "")</f>
        <v/>
      </c>
      <c r="O8" s="22" t="str">
        <f ca="1">IF(N8="x", C8 &amp; IF(F8="x", " in 2", " in 3"), "")</f>
        <v/>
      </c>
    </row>
    <row r="9" spans="1:15" x14ac:dyDescent="0.3">
      <c r="A9" s="37">
        <v>2</v>
      </c>
      <c r="B9" s="41" t="s">
        <v>103</v>
      </c>
      <c r="C9" s="37" t="s">
        <v>104</v>
      </c>
      <c r="D9" s="38">
        <v>0.27800000000000002</v>
      </c>
      <c r="E9" s="48"/>
      <c r="F9" s="37">
        <v>263</v>
      </c>
      <c r="G9" s="37">
        <v>397</v>
      </c>
      <c r="H9" s="37">
        <v>3.4300000667572021</v>
      </c>
      <c r="I9" s="24"/>
      <c r="J9" s="24"/>
      <c r="K9" s="13"/>
      <c r="L9" s="22"/>
      <c r="M9" s="28"/>
      <c r="N9" s="31" t="str" cm="1">
        <f t="array" aca="1" ref="N9" ca="1">IF(INDIRECT("M" &amp; ROW())="x", INDIRECT("B" &amp; ROW()) &amp; IF(INDIRECT("E" &amp; ROW())="x", " in 2", " in 3"), "")</f>
        <v/>
      </c>
    </row>
    <row r="10" spans="1:15" ht="140.4" x14ac:dyDescent="0.3">
      <c r="A10" s="39"/>
      <c r="B10" s="46" t="s">
        <v>105</v>
      </c>
      <c r="C10" s="39" t="s">
        <v>106</v>
      </c>
      <c r="D10" s="40">
        <v>0.72199999999999998</v>
      </c>
      <c r="E10" s="50" t="s">
        <v>90</v>
      </c>
      <c r="F10" s="39">
        <v>361</v>
      </c>
      <c r="G10" s="39">
        <v>213</v>
      </c>
      <c r="H10" s="39">
        <v>1.3229999542236328</v>
      </c>
      <c r="I10" s="24">
        <v>1.32</v>
      </c>
      <c r="J10" s="24">
        <v>1.4</v>
      </c>
      <c r="K10" s="44" t="s">
        <v>130</v>
      </c>
      <c r="L10" s="22">
        <v>7.5</v>
      </c>
      <c r="M10" s="33" t="s">
        <v>90</v>
      </c>
      <c r="N10" s="31" t="str" cm="1">
        <f t="array" aca="1" ref="N10" ca="1">IF(INDIRECT("M" &amp; ROW())="x", INDIRECT("B" &amp; ROW()) &amp; IF(INDIRECT("E" &amp; ROW())="x", " in 2", " in 3"), "")</f>
        <v>Pablo Llamas Ruiz in 2</v>
      </c>
    </row>
    <row r="11" spans="1:15" x14ac:dyDescent="0.3">
      <c r="A11" s="37">
        <v>3</v>
      </c>
      <c r="B11" s="45" t="s">
        <v>101</v>
      </c>
      <c r="C11" s="37" t="s">
        <v>63</v>
      </c>
      <c r="D11" s="38">
        <v>0.60560000000000003</v>
      </c>
      <c r="E11" s="48" t="s">
        <v>90</v>
      </c>
      <c r="F11" s="37">
        <v>89</v>
      </c>
      <c r="G11" s="37">
        <v>95</v>
      </c>
      <c r="H11" s="37">
        <v>1.2580000162124634</v>
      </c>
      <c r="I11" s="24">
        <v>1.36</v>
      </c>
      <c r="J11" s="24">
        <v>1.4</v>
      </c>
      <c r="K11" s="13"/>
      <c r="L11" s="22"/>
      <c r="M11" s="33" t="s">
        <v>90</v>
      </c>
      <c r="N11" s="31" t="str" cm="1">
        <f t="array" aca="1" ref="N11" ca="1">IF(INDIRECT("M" &amp; ROW())="x", INDIRECT("B" &amp; ROW()) &amp; IF(INDIRECT("E" &amp; ROW())="x", " in 2", " in 3"), "")</f>
        <v>Vit Kopriva in 2</v>
      </c>
    </row>
    <row r="12" spans="1:15" ht="140.4" x14ac:dyDescent="0.3">
      <c r="A12" s="39"/>
      <c r="B12" s="42" t="s">
        <v>102</v>
      </c>
      <c r="C12" s="39" t="s">
        <v>61</v>
      </c>
      <c r="D12" s="40">
        <v>0.39439999999999997</v>
      </c>
      <c r="E12" s="50"/>
      <c r="F12" s="39">
        <v>339</v>
      </c>
      <c r="G12" s="39">
        <v>370</v>
      </c>
      <c r="H12" s="39">
        <v>3.9600000381469727</v>
      </c>
      <c r="I12" s="24"/>
      <c r="J12" s="24"/>
      <c r="K12" s="44" t="s">
        <v>131</v>
      </c>
      <c r="L12" s="22">
        <v>7.5</v>
      </c>
      <c r="M12" s="28"/>
      <c r="N12" s="31" t="str" cm="1">
        <f t="array" aca="1" ref="N12" ca="1">IF(INDIRECT("M" &amp; ROW())="x", INDIRECT("B" &amp; ROW()) &amp; IF(INDIRECT("E" &amp; ROW())="x", " in 2", " in 3"), "")</f>
        <v/>
      </c>
    </row>
    <row r="13" spans="1:15" x14ac:dyDescent="0.3">
      <c r="A13" s="37">
        <v>4</v>
      </c>
      <c r="B13" s="45" t="s">
        <v>107</v>
      </c>
      <c r="C13" s="37" t="s">
        <v>108</v>
      </c>
      <c r="D13" s="38">
        <v>0.45</v>
      </c>
      <c r="E13" s="48" t="s">
        <v>90</v>
      </c>
      <c r="F13" s="37">
        <v>120</v>
      </c>
      <c r="G13" s="37">
        <v>32</v>
      </c>
      <c r="H13" s="37">
        <v>1.4019999504089355</v>
      </c>
      <c r="I13" s="24">
        <v>1.48</v>
      </c>
      <c r="J13" s="24">
        <v>1.5</v>
      </c>
      <c r="K13" s="13"/>
      <c r="L13" s="22"/>
      <c r="M13" s="33" t="s">
        <v>90</v>
      </c>
      <c r="N13" s="31" t="str" cm="1">
        <f t="array" aca="1" ref="N13" ca="1">IF(INDIRECT("M" &amp; ROW())="x", INDIRECT("B" &amp; ROW()) &amp; IF(INDIRECT("E" &amp; ROW())="x", " in 2", " in 3"), "")</f>
        <v>Francesco Passaro in 2</v>
      </c>
    </row>
    <row r="14" spans="1:15" ht="156" x14ac:dyDescent="0.3">
      <c r="A14" s="39"/>
      <c r="B14" s="42" t="s">
        <v>109</v>
      </c>
      <c r="C14" s="39" t="s">
        <v>61</v>
      </c>
      <c r="D14" s="40">
        <v>0.55000000000000004</v>
      </c>
      <c r="E14" s="50"/>
      <c r="F14" s="39">
        <v>391</v>
      </c>
      <c r="G14" s="39">
        <v>125</v>
      </c>
      <c r="H14" s="39">
        <v>2.9900000095367432</v>
      </c>
      <c r="I14" s="24"/>
      <c r="J14" s="24"/>
      <c r="K14" s="44" t="s">
        <v>132</v>
      </c>
      <c r="L14" s="22">
        <v>7.5</v>
      </c>
      <c r="M14" s="22"/>
      <c r="N14" s="31" t="str" cm="1">
        <f t="array" aca="1" ref="N14" ca="1">IF(INDIRECT("M" &amp; ROW())="x", INDIRECT("B" &amp; ROW()) &amp; IF(INDIRECT("E" &amp; ROW())="x", " in 2", " in 3"), "")</f>
        <v/>
      </c>
    </row>
    <row r="15" spans="1:15"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69"/>
  <sheetViews>
    <sheetView topLeftCell="A28" workbookViewId="0">
      <selection activeCell="I30" sqref="I30"/>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4"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7">
        <v>1</v>
      </c>
      <c r="B7" s="45" t="s">
        <v>62</v>
      </c>
      <c r="C7" s="37" t="s">
        <v>63</v>
      </c>
      <c r="D7" s="38">
        <v>0.69540000000000002</v>
      </c>
      <c r="E7" s="37" t="s">
        <v>90</v>
      </c>
      <c r="F7" s="37">
        <v>161</v>
      </c>
      <c r="G7" s="37">
        <v>347</v>
      </c>
      <c r="H7" s="37">
        <v>1.5130000114440918</v>
      </c>
      <c r="I7" s="24">
        <v>1.51</v>
      </c>
      <c r="J7" s="24">
        <v>1.5</v>
      </c>
      <c r="K7" s="43">
        <v>0.79166666666666663</v>
      </c>
      <c r="L7" s="22"/>
      <c r="M7" s="33" t="s">
        <v>90</v>
      </c>
      <c r="N7" s="31" t="str" cm="1">
        <f t="array" aca="1" ref="N7" ca="1">IF(INDIRECT("M" &amp; ROW())="x", INDIRECT("B" &amp; ROW()) &amp; IF(INDIRECT("E" &amp; ROW())="x", " in 2", " in 3"), "")</f>
        <v>Darja Vidmanova in 2</v>
      </c>
    </row>
    <row r="8" spans="1:14" ht="156" x14ac:dyDescent="0.3">
      <c r="A8" s="39"/>
      <c r="B8" s="42" t="s">
        <v>64</v>
      </c>
      <c r="C8" s="39" t="s">
        <v>63</v>
      </c>
      <c r="D8" s="40">
        <v>0.30459999999999998</v>
      </c>
      <c r="E8" s="39"/>
      <c r="F8" s="39">
        <v>228</v>
      </c>
      <c r="G8" s="39" t="s">
        <v>65</v>
      </c>
      <c r="H8" s="39">
        <v>2.7200000286102295</v>
      </c>
      <c r="I8" s="24"/>
      <c r="J8" s="24"/>
      <c r="K8" s="44" t="s">
        <v>91</v>
      </c>
      <c r="L8" s="22">
        <v>7.5</v>
      </c>
      <c r="M8" s="22"/>
      <c r="N8" s="31" t="str" cm="1">
        <f t="array" aca="1" ref="N8" ca="1">IF(INDIRECT("M" &amp; ROW())="x", INDIRECT("B" &amp; ROW()) &amp; IF(INDIRECT("E" &amp; ROW())="x", " in 2", " in 3"), "")</f>
        <v/>
      </c>
    </row>
    <row r="9" spans="1:14" x14ac:dyDescent="0.3">
      <c r="A9" s="37">
        <v>2</v>
      </c>
      <c r="B9" s="41" t="s">
        <v>58</v>
      </c>
      <c r="C9" s="37" t="s">
        <v>59</v>
      </c>
      <c r="D9" s="38">
        <v>0.77459999999999996</v>
      </c>
      <c r="E9" s="37"/>
      <c r="F9" s="37">
        <v>121</v>
      </c>
      <c r="G9" s="37">
        <v>91</v>
      </c>
      <c r="H9" s="37">
        <v>2.5</v>
      </c>
      <c r="I9" s="24"/>
      <c r="J9" s="24"/>
      <c r="K9" s="13"/>
      <c r="L9" s="22"/>
      <c r="M9" s="33" t="s">
        <v>90</v>
      </c>
      <c r="N9" s="31" t="str" cm="1">
        <f t="array" aca="1" ref="N9" ca="1">IF(INDIRECT("M" &amp; ROW())="x", INDIRECT("B" &amp; ROW()) &amp; IF(INDIRECT("E" &amp; ROW())="x", " in 2", " in 3"), "")</f>
        <v>Rebecca Marino in 3</v>
      </c>
    </row>
    <row r="10" spans="1:14" ht="218.4" x14ac:dyDescent="0.3">
      <c r="A10" s="39"/>
      <c r="B10" s="42" t="s">
        <v>60</v>
      </c>
      <c r="C10" s="39" t="s">
        <v>61</v>
      </c>
      <c r="D10" s="40">
        <v>0.22539999999999999</v>
      </c>
      <c r="E10" s="39" t="s">
        <v>90</v>
      </c>
      <c r="F10" s="39">
        <v>51</v>
      </c>
      <c r="G10" s="39">
        <v>59</v>
      </c>
      <c r="H10" s="39">
        <v>1.53</v>
      </c>
      <c r="I10" s="24"/>
      <c r="J10" s="24">
        <v>1.9</v>
      </c>
      <c r="K10" s="44" t="s">
        <v>92</v>
      </c>
      <c r="L10" s="22">
        <v>7</v>
      </c>
      <c r="M10" s="22"/>
      <c r="N10" s="31" t="str" cm="1">
        <f t="array" aca="1" ref="N10" ca="1">IF(INDIRECT("M" &amp; ROW())="x", INDIRECT("B" &amp; ROW()) &amp; IF(INDIRECT("E" &amp; ROW())="x", " in 2", " in 3"), "")</f>
        <v/>
      </c>
    </row>
    <row r="11" spans="1:14" x14ac:dyDescent="0.3">
      <c r="A11" s="37">
        <v>3</v>
      </c>
      <c r="B11" s="45" t="s">
        <v>54</v>
      </c>
      <c r="C11" s="37" t="s">
        <v>55</v>
      </c>
      <c r="D11" s="38">
        <v>0.43090000000000001</v>
      </c>
      <c r="E11" s="37" t="s">
        <v>90</v>
      </c>
      <c r="F11" s="37">
        <v>22</v>
      </c>
      <c r="G11" s="37">
        <v>34</v>
      </c>
      <c r="H11" s="37">
        <v>1.36</v>
      </c>
      <c r="I11" s="24">
        <v>1.33</v>
      </c>
      <c r="J11" s="24">
        <v>1.4</v>
      </c>
      <c r="K11" s="13"/>
      <c r="L11" s="22"/>
      <c r="M11" s="33" t="s">
        <v>90</v>
      </c>
      <c r="N11" s="31" t="str" cm="1">
        <f t="array" aca="1" ref="N11" ca="1">IF(INDIRECT("M" &amp; ROW())="x", INDIRECT("B" &amp; ROW()) &amp; IF(INDIRECT("E" &amp; ROW())="x", " in 2", " in 3"), "")</f>
        <v>Elise Mertens in 2</v>
      </c>
    </row>
    <row r="12" spans="1:14" ht="156" x14ac:dyDescent="0.3">
      <c r="A12" s="39"/>
      <c r="B12" s="42" t="s">
        <v>56</v>
      </c>
      <c r="C12" s="39" t="s">
        <v>57</v>
      </c>
      <c r="D12" s="40">
        <v>0.56910000000000005</v>
      </c>
      <c r="E12" s="39"/>
      <c r="F12" s="39">
        <v>83</v>
      </c>
      <c r="G12" s="39">
        <v>279</v>
      </c>
      <c r="H12" s="39">
        <v>3.2</v>
      </c>
      <c r="I12" s="24"/>
      <c r="J12" s="24"/>
      <c r="K12" s="44" t="s">
        <v>93</v>
      </c>
      <c r="L12" s="22">
        <v>7.5</v>
      </c>
      <c r="M12" s="22"/>
      <c r="N12" s="31" t="str" cm="1">
        <f t="array" aca="1" ref="N12" ca="1">IF(INDIRECT("M" &amp; ROW())="x", INDIRECT("B" &amp; ROW()) &amp; IF(INDIRECT("E" &amp; ROW())="x", " in 2", " in 3"), "")</f>
        <v/>
      </c>
    </row>
    <row r="13" spans="1:14" x14ac:dyDescent="0.3">
      <c r="A13" s="37">
        <v>4</v>
      </c>
      <c r="B13" s="41" t="s">
        <v>67</v>
      </c>
      <c r="C13" s="37" t="s">
        <v>68</v>
      </c>
      <c r="D13" s="38">
        <v>0.40910000000000002</v>
      </c>
      <c r="E13" s="37"/>
      <c r="F13" s="37">
        <v>123</v>
      </c>
      <c r="G13" s="37">
        <v>289</v>
      </c>
      <c r="H13" s="37">
        <v>4.2199997901916504</v>
      </c>
      <c r="I13" s="24"/>
      <c r="J13" s="24"/>
      <c r="K13" s="13"/>
      <c r="L13" s="22"/>
      <c r="M13" s="22"/>
      <c r="N13" s="31" t="str" cm="1">
        <f t="array" aca="1" ref="N13" ca="1">IF(INDIRECT("M" &amp; ROW())="x", INDIRECT("B" &amp; ROW()) &amp; IF(INDIRECT("E" &amp; ROW())="x", " in 2", " in 3"), "")</f>
        <v/>
      </c>
    </row>
    <row r="14" spans="1:14" ht="202.8" x14ac:dyDescent="0.3">
      <c r="A14" s="39"/>
      <c r="B14" s="46" t="s">
        <v>69</v>
      </c>
      <c r="C14" s="39" t="s">
        <v>70</v>
      </c>
      <c r="D14" s="40">
        <v>0.59089999999999998</v>
      </c>
      <c r="E14" s="39" t="s">
        <v>90</v>
      </c>
      <c r="F14" s="39">
        <v>26</v>
      </c>
      <c r="G14" s="39">
        <v>40</v>
      </c>
      <c r="H14" s="39">
        <v>1.2619999647140503</v>
      </c>
      <c r="I14" s="24">
        <v>1.28</v>
      </c>
      <c r="J14" s="24">
        <v>1.35</v>
      </c>
      <c r="K14" s="44" t="s">
        <v>94</v>
      </c>
      <c r="L14" s="22">
        <v>7</v>
      </c>
      <c r="M14" s="33" t="s">
        <v>90</v>
      </c>
      <c r="N14" s="31" t="str" cm="1">
        <f t="array" aca="1" ref="N14" ca="1">IF(INDIRECT("M" &amp; ROW())="x", INDIRECT("B" &amp; ROW()) &amp; IF(INDIRECT("E" &amp; ROW())="x", " in 2", " in 3"), "")</f>
        <v>Veronika Kudermetova in 2</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36" t="s">
        <v>71</v>
      </c>
      <c r="B17" s="35"/>
      <c r="C17" s="35"/>
      <c r="D17" s="35"/>
      <c r="E17" s="35"/>
      <c r="F17" s="35"/>
      <c r="G17" s="35"/>
      <c r="H17" s="35"/>
      <c r="I17" s="24"/>
      <c r="J17" s="24"/>
      <c r="K17" s="13"/>
      <c r="L17" s="22"/>
      <c r="M17" s="22"/>
      <c r="N17" s="31" t="str" cm="1">
        <f t="array" aca="1" ref="N17" ca="1">IF(INDIRECT("M" &amp; ROW())="x", INDIRECT("B" &amp; ROW()) &amp; IF(INDIRECT("E" &amp; ROW())="x", " in 2", " in 3"), "")</f>
        <v/>
      </c>
    </row>
    <row r="18" spans="1:14" x14ac:dyDescent="0.3">
      <c r="A18" s="10"/>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7">
        <v>1</v>
      </c>
      <c r="B19" s="45" t="s">
        <v>83</v>
      </c>
      <c r="C19" s="37" t="s">
        <v>84</v>
      </c>
      <c r="D19" s="38">
        <v>0.626</v>
      </c>
      <c r="E19" s="37" t="s">
        <v>90</v>
      </c>
      <c r="F19" s="37">
        <v>85</v>
      </c>
      <c r="G19" s="37">
        <v>387</v>
      </c>
      <c r="H19" s="37">
        <v>1.36</v>
      </c>
      <c r="I19" s="24">
        <v>1.39</v>
      </c>
      <c r="J19" s="24">
        <v>1.5</v>
      </c>
      <c r="K19" s="43">
        <v>0.79166666666666663</v>
      </c>
      <c r="L19" s="22"/>
      <c r="M19" s="33" t="s">
        <v>90</v>
      </c>
      <c r="N19" s="31" t="str" cm="1">
        <f t="array" aca="1" ref="N19" ca="1">IF(INDIRECT("M" &amp; ROW())="x", INDIRECT("B" &amp; ROW()) &amp; IF(INDIRECT("E" &amp; ROW())="x", " in 2", " in 3"), "")</f>
        <v>Francesca Jones in 2</v>
      </c>
    </row>
    <row r="20" spans="1:14" ht="156" x14ac:dyDescent="0.3">
      <c r="A20" s="39"/>
      <c r="B20" s="42" t="s">
        <v>85</v>
      </c>
      <c r="C20" s="39" t="s">
        <v>66</v>
      </c>
      <c r="D20" s="40">
        <v>0.374</v>
      </c>
      <c r="E20" s="39"/>
      <c r="F20" s="39">
        <v>136</v>
      </c>
      <c r="G20" s="39">
        <v>238</v>
      </c>
      <c r="H20" s="39">
        <v>3.2</v>
      </c>
      <c r="I20" s="24"/>
      <c r="J20" s="24"/>
      <c r="K20" s="44" t="s">
        <v>95</v>
      </c>
      <c r="L20" s="22">
        <v>7.5</v>
      </c>
      <c r="M20" s="22"/>
      <c r="N20" s="31" t="str" cm="1">
        <f t="array" aca="1" ref="N20" ca="1">IF(INDIRECT("M" &amp; ROW())="x", INDIRECT("B" &amp; ROW()) &amp; IF(INDIRECT("E" &amp; ROW())="x", " in 2", " in 3"), "")</f>
        <v/>
      </c>
    </row>
    <row r="21" spans="1:14" x14ac:dyDescent="0.3">
      <c r="A21" s="37">
        <v>1</v>
      </c>
      <c r="B21" s="41" t="s">
        <v>72</v>
      </c>
      <c r="C21" s="37" t="s">
        <v>73</v>
      </c>
      <c r="D21" s="38">
        <v>0.64559999999999995</v>
      </c>
      <c r="E21" s="37"/>
      <c r="F21" s="37">
        <v>411</v>
      </c>
      <c r="G21" s="37">
        <v>251</v>
      </c>
      <c r="H21" s="37">
        <v>2.809999942779541</v>
      </c>
      <c r="I21" s="24"/>
      <c r="J21" s="24"/>
      <c r="K21" s="44"/>
      <c r="L21" s="22"/>
      <c r="M21" s="33" t="s">
        <v>90</v>
      </c>
      <c r="N21" s="31" t="str" cm="1">
        <f t="array" aca="1" ref="N21" ca="1">IF(INDIRECT("M" &amp; ROW())="x", INDIRECT("B" &amp; ROW()) &amp; IF(INDIRECT("E" &amp; ROW())="x", " in 2", " in 3"), "")</f>
        <v>Victoria Rodriguez in 3</v>
      </c>
    </row>
    <row r="22" spans="1:14" ht="187.2" x14ac:dyDescent="0.3">
      <c r="A22" s="39"/>
      <c r="B22" s="46" t="s">
        <v>74</v>
      </c>
      <c r="C22" s="39" t="s">
        <v>57</v>
      </c>
      <c r="D22" s="40">
        <v>0.35439999999999999</v>
      </c>
      <c r="E22" s="39" t="s">
        <v>90</v>
      </c>
      <c r="F22" s="39">
        <v>214</v>
      </c>
      <c r="G22" s="39">
        <v>698</v>
      </c>
      <c r="H22" s="39">
        <v>1.4739999771118164</v>
      </c>
      <c r="I22" s="24">
        <v>1.66</v>
      </c>
      <c r="J22" s="24">
        <v>1.8</v>
      </c>
      <c r="K22" s="47" t="s">
        <v>99</v>
      </c>
      <c r="L22" s="22">
        <v>5</v>
      </c>
      <c r="M22" s="22"/>
      <c r="N22" s="31" t="str" cm="1">
        <f t="array" aca="1" ref="N22" ca="1">IF(INDIRECT("M" &amp; ROW())="x", INDIRECT("B" &amp; ROW()) &amp; IF(INDIRECT("E" &amp; ROW())="x", " in 2", " in 3"), "")</f>
        <v/>
      </c>
    </row>
    <row r="23" spans="1:14" x14ac:dyDescent="0.3">
      <c r="A23" s="37">
        <v>2</v>
      </c>
      <c r="B23" s="45" t="s">
        <v>75</v>
      </c>
      <c r="C23" s="37" t="s">
        <v>76</v>
      </c>
      <c r="D23" s="38">
        <v>0.9919</v>
      </c>
      <c r="E23" s="37" t="s">
        <v>90</v>
      </c>
      <c r="F23" s="37">
        <v>130</v>
      </c>
      <c r="G23" s="37">
        <v>272</v>
      </c>
      <c r="H23" s="37">
        <v>1.0640000104904175</v>
      </c>
      <c r="I23" s="24">
        <v>1.08</v>
      </c>
      <c r="J23" s="24">
        <v>1.1499999999999999</v>
      </c>
      <c r="K23" s="13"/>
      <c r="L23" s="22"/>
      <c r="M23" s="33" t="s">
        <v>90</v>
      </c>
      <c r="N23" s="31" t="str" cm="1">
        <f t="array" aca="1" ref="N23" ca="1">IF(INDIRECT("M" &amp; ROW())="x", INDIRECT("B" &amp; ROW()) &amp; IF(INDIRECT("E" &amp; ROW())="x", " in 2", " in 3"), "")</f>
        <v>Janice Tjen in 2</v>
      </c>
    </row>
    <row r="24" spans="1:14" ht="156" x14ac:dyDescent="0.3">
      <c r="A24" s="39"/>
      <c r="B24" s="42" t="s">
        <v>77</v>
      </c>
      <c r="C24" s="39" t="s">
        <v>78</v>
      </c>
      <c r="D24" s="40">
        <v>8.0999999999999996E-3</v>
      </c>
      <c r="E24" s="39"/>
      <c r="F24" s="39">
        <v>464</v>
      </c>
      <c r="G24" s="39">
        <v>462</v>
      </c>
      <c r="H24" s="39">
        <v>11.439999580383301</v>
      </c>
      <c r="I24" s="24"/>
      <c r="J24" s="24"/>
      <c r="K24" s="44" t="s">
        <v>96</v>
      </c>
      <c r="L24" s="22">
        <v>7.5</v>
      </c>
      <c r="M24" s="22"/>
      <c r="N24" s="31" t="str" cm="1">
        <f t="array" aca="1" ref="N24" ca="1">IF(INDIRECT("M" &amp; ROW())="x", INDIRECT("B" &amp; ROW()) &amp; IF(INDIRECT("E" &amp; ROW())="x", " in 2", " in 3"), "")</f>
        <v/>
      </c>
    </row>
    <row r="25" spans="1:14" x14ac:dyDescent="0.3">
      <c r="A25" s="37">
        <v>3</v>
      </c>
      <c r="B25" s="41" t="s">
        <v>86</v>
      </c>
      <c r="C25" s="37" t="s">
        <v>87</v>
      </c>
      <c r="D25" s="38">
        <v>0.20899999999999999</v>
      </c>
      <c r="E25" s="37"/>
      <c r="F25" s="37" t="s">
        <v>88</v>
      </c>
      <c r="G25" s="37" t="s">
        <v>65</v>
      </c>
      <c r="H25" s="37">
        <v>8.8199996948242188</v>
      </c>
      <c r="I25" s="24"/>
      <c r="J25" s="24"/>
      <c r="K25" s="13"/>
      <c r="L25" s="22"/>
      <c r="M25" s="22"/>
      <c r="N25" s="31" t="str" cm="1">
        <f t="array" aca="1" ref="N25" ca="1">IF(INDIRECT("M" &amp; ROW())="x", INDIRECT("B" &amp; ROW()) &amp; IF(INDIRECT("E" &amp; ROW())="x", " in 2", " in 3"), "")</f>
        <v/>
      </c>
    </row>
    <row r="26" spans="1:14" ht="171.6" x14ac:dyDescent="0.3">
      <c r="A26" s="39"/>
      <c r="B26" s="46" t="s">
        <v>89</v>
      </c>
      <c r="C26" s="39" t="s">
        <v>80</v>
      </c>
      <c r="D26" s="40">
        <v>0.79100000000000004</v>
      </c>
      <c r="E26" s="39" t="s">
        <v>90</v>
      </c>
      <c r="F26" s="39">
        <v>82</v>
      </c>
      <c r="G26" s="39">
        <v>256</v>
      </c>
      <c r="H26" s="39">
        <v>1.090999960899353</v>
      </c>
      <c r="I26" s="24">
        <v>1.1200000000000001</v>
      </c>
      <c r="J26" s="24">
        <v>1.1499999999999999</v>
      </c>
      <c r="K26" s="44" t="s">
        <v>97</v>
      </c>
      <c r="L26" s="22">
        <v>7</v>
      </c>
      <c r="M26" s="33" t="s">
        <v>90</v>
      </c>
      <c r="N26" s="31" t="str" cm="1">
        <f t="array" aca="1" ref="N26" ca="1">IF(INDIRECT("M" &amp; ROW())="x", INDIRECT("B" &amp; ROW()) &amp; IF(INDIRECT("E" &amp; ROW())="x", " in 2", " in 3"), "")</f>
        <v>Solana Sierra in 2</v>
      </c>
    </row>
    <row r="27" spans="1:14" x14ac:dyDescent="0.3">
      <c r="A27" s="37">
        <v>4</v>
      </c>
      <c r="B27" s="41" t="s">
        <v>79</v>
      </c>
      <c r="C27" s="37" t="s">
        <v>80</v>
      </c>
      <c r="D27" s="38">
        <v>0.29270000000000002</v>
      </c>
      <c r="E27" s="37"/>
      <c r="F27" s="37">
        <v>188</v>
      </c>
      <c r="G27" s="37">
        <v>305</v>
      </c>
      <c r="H27" s="37">
        <v>4.5</v>
      </c>
      <c r="I27" s="24"/>
      <c r="J27" s="24"/>
      <c r="K27" s="13"/>
      <c r="L27" s="22"/>
      <c r="M27" s="22"/>
      <c r="N27" s="31" t="str" cm="1">
        <f t="array" aca="1" ref="N27" ca="1">IF(INDIRECT("M" &amp; ROW())="x", INDIRECT("B" &amp; ROW()) &amp; IF(INDIRECT("E" &amp; ROW())="x", " in 2", " in 3"), "")</f>
        <v/>
      </c>
    </row>
    <row r="28" spans="1:14" ht="187.2" x14ac:dyDescent="0.3">
      <c r="A28" s="39"/>
      <c r="B28" s="46" t="s">
        <v>81</v>
      </c>
      <c r="C28" s="39" t="s">
        <v>82</v>
      </c>
      <c r="D28" s="40">
        <v>0.70730000000000004</v>
      </c>
      <c r="E28" s="39" t="s">
        <v>90</v>
      </c>
      <c r="F28" s="39">
        <v>61</v>
      </c>
      <c r="G28" s="39">
        <v>110</v>
      </c>
      <c r="H28" s="39">
        <v>1.2</v>
      </c>
      <c r="I28" s="24">
        <v>1.22</v>
      </c>
      <c r="J28" s="24">
        <v>1.35</v>
      </c>
      <c r="K28" s="44" t="s">
        <v>98</v>
      </c>
      <c r="L28" s="22">
        <v>7.5</v>
      </c>
      <c r="M28" s="33" t="s">
        <v>90</v>
      </c>
      <c r="N28" s="31" t="str" cm="1">
        <f t="array" aca="1" ref="N28" ca="1">IF(INDIRECT("M" &amp; ROW())="x", INDIRECT("B" &amp; ROW()) &amp; IF(INDIRECT("E" &amp; ROW())="x", " in 2", " in 3"), "")</f>
        <v>Alexandra Eala in 2</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51" t="s">
        <v>112</v>
      </c>
      <c r="B31" s="52"/>
      <c r="C31" s="52"/>
      <c r="D31" s="52"/>
      <c r="E31" s="52"/>
      <c r="F31" s="52"/>
      <c r="G31" s="52"/>
      <c r="H31" s="52"/>
      <c r="I31" s="24"/>
      <c r="J31" s="24"/>
      <c r="K31" s="13"/>
      <c r="L31" s="22"/>
      <c r="M31" s="22"/>
      <c r="N31" s="31" t="str" cm="1">
        <f t="array" aca="1" ref="N31" ca="1">IF(INDIRECT("M" &amp; ROW())="x", INDIRECT("B" &amp; ROW()) &amp; IF(INDIRECT("E" &amp; ROW())="x", " in 2", " in 3"), "")</f>
        <v/>
      </c>
    </row>
    <row r="32" spans="1:14" x14ac:dyDescent="0.3">
      <c r="A32" s="22"/>
      <c r="B32" s="22"/>
      <c r="C32" s="22"/>
      <c r="D32" s="14" t="s">
        <v>21</v>
      </c>
      <c r="E32" s="14" t="s">
        <v>22</v>
      </c>
      <c r="F32" s="14" t="s">
        <v>23</v>
      </c>
      <c r="G32" s="14" t="s">
        <v>24</v>
      </c>
      <c r="H32" s="15" t="s">
        <v>25</v>
      </c>
      <c r="I32" s="16" t="s">
        <v>26</v>
      </c>
      <c r="J32" s="16" t="s">
        <v>27</v>
      </c>
      <c r="K32" s="17" t="s">
        <v>28</v>
      </c>
      <c r="L32" s="25" t="s">
        <v>50</v>
      </c>
      <c r="M32" s="26"/>
      <c r="N32" s="30" t="s">
        <v>51</v>
      </c>
    </row>
    <row r="33" spans="1:14" x14ac:dyDescent="0.3">
      <c r="A33" s="37">
        <v>1</v>
      </c>
      <c r="B33" s="41" t="s">
        <v>115</v>
      </c>
      <c r="C33" s="37" t="s">
        <v>116</v>
      </c>
      <c r="D33" s="38">
        <v>0.3624</v>
      </c>
      <c r="E33" s="37" t="s">
        <v>90</v>
      </c>
      <c r="F33" s="37">
        <v>267</v>
      </c>
      <c r="G33" s="37">
        <v>118</v>
      </c>
      <c r="H33" s="37">
        <v>2.0099999904632568</v>
      </c>
      <c r="I33" s="24"/>
      <c r="J33" s="24"/>
      <c r="K33" s="43">
        <v>0.45833333333333331</v>
      </c>
      <c r="L33" s="22"/>
      <c r="M33" s="22"/>
      <c r="N33" s="31" t="str" cm="1">
        <f t="array" aca="1" ref="N33" ca="1">IF(INDIRECT("M" &amp; ROW())="x", INDIRECT("B" &amp; ROW()) &amp; IF(INDIRECT("E" &amp; ROW())="x", " in 2", " in 3"), "")</f>
        <v/>
      </c>
    </row>
    <row r="34" spans="1:14" ht="187.2" x14ac:dyDescent="0.3">
      <c r="A34" s="39"/>
      <c r="B34" s="42" t="s">
        <v>117</v>
      </c>
      <c r="C34" s="39" t="s">
        <v>55</v>
      </c>
      <c r="D34" s="40">
        <v>0.63759999999999994</v>
      </c>
      <c r="E34" s="39"/>
      <c r="F34" s="39">
        <v>169</v>
      </c>
      <c r="G34" s="39">
        <v>132</v>
      </c>
      <c r="H34" s="39">
        <v>1.8200000524520874</v>
      </c>
      <c r="I34" s="24">
        <v>1.79</v>
      </c>
      <c r="J34" s="24">
        <v>1.8</v>
      </c>
      <c r="K34" s="44" t="s">
        <v>125</v>
      </c>
      <c r="L34" s="22">
        <v>6.5</v>
      </c>
      <c r="M34" s="33" t="s">
        <v>90</v>
      </c>
      <c r="N34" s="31" t="str" cm="1">
        <f t="array" aca="1" ref="N34" ca="1">IF(INDIRECT("M" &amp; ROW())="x", INDIRECT("B" &amp; ROW()) &amp; IF(INDIRECT("E" &amp; ROW())="x", " in 2", " in 3"), "")</f>
        <v>Hanne Vandewinkel in 3</v>
      </c>
    </row>
    <row r="35" spans="1:14" x14ac:dyDescent="0.3">
      <c r="A35" s="37">
        <v>2</v>
      </c>
      <c r="B35" s="41" t="s">
        <v>121</v>
      </c>
      <c r="C35" s="37" t="s">
        <v>122</v>
      </c>
      <c r="D35" s="38">
        <v>0.21820000000000001</v>
      </c>
      <c r="E35" s="37"/>
      <c r="F35" s="37">
        <v>260</v>
      </c>
      <c r="G35" s="37">
        <v>234</v>
      </c>
      <c r="H35" s="37">
        <v>3.1099998950958252</v>
      </c>
      <c r="I35" s="24"/>
      <c r="J35" s="24"/>
      <c r="K35" s="13"/>
      <c r="L35" s="22"/>
      <c r="M35" s="22"/>
      <c r="N35" s="31" t="str" cm="1">
        <f t="array" aca="1" ref="N35" ca="1">IF(INDIRECT("M" &amp; ROW())="x", INDIRECT("B" &amp; ROW()) &amp; IF(INDIRECT("E" &amp; ROW())="x", " in 2", " in 3"), "")</f>
        <v/>
      </c>
    </row>
    <row r="36" spans="1:14" ht="187.2" x14ac:dyDescent="0.3">
      <c r="A36" s="39"/>
      <c r="B36" s="46" t="s">
        <v>123</v>
      </c>
      <c r="C36" s="39" t="s">
        <v>124</v>
      </c>
      <c r="D36" s="40">
        <v>0.78180000000000005</v>
      </c>
      <c r="E36" s="39" t="s">
        <v>90</v>
      </c>
      <c r="F36" s="39">
        <v>128</v>
      </c>
      <c r="G36" s="39">
        <v>126</v>
      </c>
      <c r="H36" s="39">
        <v>1.3769999742507935</v>
      </c>
      <c r="I36" s="24">
        <v>1.37</v>
      </c>
      <c r="J36" s="24">
        <v>1.4</v>
      </c>
      <c r="K36" s="44" t="s">
        <v>126</v>
      </c>
      <c r="L36" s="22">
        <v>7.5</v>
      </c>
      <c r="M36" s="33" t="s">
        <v>90</v>
      </c>
      <c r="N36" s="31" t="str" cm="1">
        <f t="array" aca="1" ref="N36" ca="1">IF(INDIRECT("M" &amp; ROW())="x", INDIRECT("B" &amp; ROW()) &amp; IF(INDIRECT("E" &amp; ROW())="x", " in 2", " in 3"), "")</f>
        <v>Sinja Kraus in 2</v>
      </c>
    </row>
    <row r="37" spans="1:14" x14ac:dyDescent="0.3">
      <c r="A37" s="37">
        <v>3</v>
      </c>
      <c r="B37" s="45" t="s">
        <v>118</v>
      </c>
      <c r="C37" s="37" t="s">
        <v>119</v>
      </c>
      <c r="D37" s="38">
        <v>0.83350000000000002</v>
      </c>
      <c r="E37" s="37" t="s">
        <v>90</v>
      </c>
      <c r="F37" s="37">
        <v>154</v>
      </c>
      <c r="G37" s="37" t="s">
        <v>65</v>
      </c>
      <c r="H37" s="37">
        <v>1.0970000028610229</v>
      </c>
      <c r="I37" s="24">
        <v>1.1200000000000001</v>
      </c>
      <c r="J37" s="24">
        <v>1.1499999999999999</v>
      </c>
      <c r="K37" s="13"/>
      <c r="L37" s="22"/>
      <c r="M37" s="33" t="s">
        <v>90</v>
      </c>
      <c r="N37" s="31" t="str" cm="1">
        <f t="array" aca="1" ref="N37" ca="1">IF(INDIRECT("M" &amp; ROW())="x", INDIRECT("B" &amp; ROW()) &amp; IF(INDIRECT("E" &amp; ROW())="x", " in 2", " in 3"), "")</f>
        <v>Kaja Juvan in 2</v>
      </c>
    </row>
    <row r="38" spans="1:14" ht="171.6" x14ac:dyDescent="0.3">
      <c r="A38" s="39"/>
      <c r="B38" s="42" t="s">
        <v>120</v>
      </c>
      <c r="C38" s="39" t="s">
        <v>108</v>
      </c>
      <c r="D38" s="40">
        <v>0.16650000000000001</v>
      </c>
      <c r="E38" s="39"/>
      <c r="F38" s="39">
        <v>258</v>
      </c>
      <c r="G38" s="39">
        <v>77</v>
      </c>
      <c r="H38" s="39">
        <v>7.6100001335144043</v>
      </c>
      <c r="I38" s="24"/>
      <c r="J38" s="24"/>
      <c r="K38" s="44" t="s">
        <v>127</v>
      </c>
      <c r="L38" s="22">
        <v>7.5</v>
      </c>
      <c r="M38" s="22"/>
      <c r="N38" s="31" t="str" cm="1">
        <f t="array" aca="1" ref="N38" ca="1">IF(INDIRECT("M" &amp; ROW())="x", INDIRECT("B" &amp; ROW()) &amp; IF(INDIRECT("E" &amp; ROW())="x", " in 2", " in 3"), "")</f>
        <v/>
      </c>
    </row>
    <row r="39" spans="1:14" x14ac:dyDescent="0.3">
      <c r="A39" s="37">
        <v>4</v>
      </c>
      <c r="B39" s="45" t="s">
        <v>113</v>
      </c>
      <c r="C39" s="37" t="s">
        <v>63</v>
      </c>
      <c r="D39" s="38">
        <v>0.53280000000000005</v>
      </c>
      <c r="E39" s="37"/>
      <c r="F39" s="37">
        <v>147</v>
      </c>
      <c r="G39" s="37">
        <v>167</v>
      </c>
      <c r="H39" s="37">
        <v>1.4440000057220459</v>
      </c>
      <c r="I39" s="24">
        <v>1.45</v>
      </c>
      <c r="J39" s="24">
        <v>1.65</v>
      </c>
      <c r="K39" s="13"/>
      <c r="L39" s="22"/>
      <c r="M39" s="33" t="s">
        <v>90</v>
      </c>
      <c r="N39" s="31" t="str" cm="1">
        <f t="array" aca="1" ref="N39" ca="1">IF(INDIRECT("M" &amp; ROW())="x", INDIRECT("B" &amp; ROW()) &amp; IF(INDIRECT("E" &amp; ROW())="x", " in 2", " in 3"), "")</f>
        <v>Dominika Salkova in 3</v>
      </c>
    </row>
    <row r="40" spans="1:14" ht="171.6" x14ac:dyDescent="0.3">
      <c r="A40" s="39"/>
      <c r="B40" s="42" t="s">
        <v>114</v>
      </c>
      <c r="C40" s="39" t="s">
        <v>78</v>
      </c>
      <c r="D40" s="40">
        <v>0.4672</v>
      </c>
      <c r="E40" s="39" t="s">
        <v>90</v>
      </c>
      <c r="F40" s="39">
        <v>272</v>
      </c>
      <c r="G40" s="39">
        <v>381</v>
      </c>
      <c r="H40" s="39">
        <v>2.8199999332427979</v>
      </c>
      <c r="I40" s="24"/>
      <c r="J40" s="24"/>
      <c r="K40" s="44" t="s">
        <v>128</v>
      </c>
      <c r="L40" s="22">
        <v>7</v>
      </c>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1"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row>
    <row r="212" spans="1:14" x14ac:dyDescent="0.3">
      <c r="A212" s="10"/>
      <c r="B212" s="10"/>
      <c r="C212" s="10"/>
      <c r="D212" s="10"/>
      <c r="E212" s="11"/>
      <c r="F212" s="10"/>
      <c r="G212" s="10"/>
      <c r="H212" s="10"/>
      <c r="I212" s="12"/>
      <c r="J212" s="12"/>
      <c r="K212" s="13"/>
      <c r="L212" s="10"/>
      <c r="M212" s="10"/>
      <c r="N212" s="31"/>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t="str">
        <f t="shared" ref="N294:N323" si="0">SUBSTITUTE(O294, "x",B294)</f>
        <v/>
      </c>
    </row>
    <row r="295" spans="1:14" x14ac:dyDescent="0.3">
      <c r="A295" s="10"/>
      <c r="B295" s="10"/>
      <c r="C295" s="10"/>
      <c r="D295" s="10"/>
      <c r="E295" s="11"/>
      <c r="F295" s="10"/>
      <c r="G295" s="10"/>
      <c r="H295" s="10"/>
      <c r="I295" s="12"/>
      <c r="J295" s="12"/>
      <c r="K295" s="13"/>
      <c r="L295" s="10"/>
      <c r="M295" s="10"/>
      <c r="N295" s="31" t="str">
        <f t="shared" si="0"/>
        <v/>
      </c>
    </row>
    <row r="296" spans="1:14" x14ac:dyDescent="0.3">
      <c r="A296" s="10"/>
      <c r="B296" s="10"/>
      <c r="C296" s="10"/>
      <c r="D296" s="10"/>
      <c r="E296" s="11"/>
      <c r="F296" s="10"/>
      <c r="G296" s="10"/>
      <c r="H296" s="10"/>
      <c r="I296" s="12"/>
      <c r="J296" s="12"/>
      <c r="K296" s="13"/>
      <c r="L296" s="10"/>
      <c r="M296" s="10"/>
      <c r="N296" s="31" t="str">
        <f t="shared" si="0"/>
        <v/>
      </c>
    </row>
    <row r="297" spans="1:14" x14ac:dyDescent="0.3">
      <c r="A297" s="10"/>
      <c r="B297" s="10"/>
      <c r="C297" s="10"/>
      <c r="D297" s="10"/>
      <c r="E297" s="11"/>
      <c r="F297" s="10"/>
      <c r="G297" s="10"/>
      <c r="H297" s="10"/>
      <c r="I297" s="12"/>
      <c r="J297" s="12"/>
      <c r="K297" s="13"/>
      <c r="L297" s="10"/>
      <c r="M297" s="10"/>
      <c r="N297" s="31" t="str">
        <f t="shared" si="0"/>
        <v/>
      </c>
    </row>
    <row r="298" spans="1:14" x14ac:dyDescent="0.3">
      <c r="A298" s="10"/>
      <c r="B298" s="10"/>
      <c r="C298" s="10"/>
      <c r="D298" s="10"/>
      <c r="E298" s="11"/>
      <c r="F298" s="10"/>
      <c r="G298" s="10"/>
      <c r="H298" s="10"/>
      <c r="I298" s="12"/>
      <c r="J298" s="12"/>
      <c r="K298" s="13"/>
      <c r="L298" s="10"/>
      <c r="M298" s="10"/>
      <c r="N298" s="31" t="str">
        <f t="shared" si="0"/>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ref="N324:N374" si="1">SUBSTITUTE(O324, "x",B324)</f>
        <v/>
      </c>
    </row>
    <row r="325" spans="1:14" x14ac:dyDescent="0.3">
      <c r="A325" s="10"/>
      <c r="B325" s="10"/>
      <c r="C325" s="10"/>
      <c r="D325" s="10"/>
      <c r="E325" s="11"/>
      <c r="F325" s="10"/>
      <c r="G325" s="10"/>
      <c r="H325" s="10"/>
      <c r="I325" s="12"/>
      <c r="J325" s="12"/>
      <c r="K325" s="13"/>
      <c r="L325" s="10"/>
      <c r="M325" s="10"/>
      <c r="N325" s="31" t="str">
        <f t="shared" si="1"/>
        <v/>
      </c>
    </row>
    <row r="326" spans="1:14" x14ac:dyDescent="0.3">
      <c r="A326" s="10"/>
      <c r="B326" s="10"/>
      <c r="C326" s="10"/>
      <c r="D326" s="10"/>
      <c r="E326" s="11"/>
      <c r="F326" s="10"/>
      <c r="G326" s="10"/>
      <c r="H326" s="10"/>
      <c r="I326" s="12"/>
      <c r="J326" s="12"/>
      <c r="K326" s="13"/>
      <c r="L326" s="10"/>
      <c r="M326" s="10"/>
      <c r="N326" s="31" t="str">
        <f t="shared" si="1"/>
        <v/>
      </c>
    </row>
    <row r="327" spans="1:14" x14ac:dyDescent="0.3">
      <c r="A327" s="10"/>
      <c r="B327" s="10"/>
      <c r="C327" s="10"/>
      <c r="D327" s="10"/>
      <c r="E327" s="11"/>
      <c r="F327" s="10"/>
      <c r="G327" s="10"/>
      <c r="H327" s="10"/>
      <c r="I327" s="12"/>
      <c r="J327" s="12"/>
      <c r="K327" s="13"/>
      <c r="L327" s="10"/>
      <c r="M327" s="10"/>
      <c r="N327" s="31" t="str">
        <f t="shared" si="1"/>
        <v/>
      </c>
    </row>
    <row r="328" spans="1:14" x14ac:dyDescent="0.3">
      <c r="A328" s="10"/>
      <c r="B328" s="10"/>
      <c r="C328" s="10"/>
      <c r="D328" s="10"/>
      <c r="E328" s="11"/>
      <c r="F328" s="10"/>
      <c r="G328" s="10"/>
      <c r="H328" s="10"/>
      <c r="I328" s="12"/>
      <c r="J328" s="12"/>
      <c r="K328" s="13"/>
      <c r="L328" s="10"/>
      <c r="M328" s="10"/>
      <c r="N328" s="31" t="str">
        <f t="shared" si="1"/>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sheetData>
  <sortState xmlns:xlrd2="http://schemas.microsoft.com/office/spreadsheetml/2017/richdata2" ref="A33:H40">
    <sortCondition ref="A33:A4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2025-09-10T09:41:25Z</dcterms:modified>
</cp:coreProperties>
</file>