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C30858D4-0EEF-4806-BC1A-F3060909356D}" xr6:coauthVersionLast="47" xr6:coauthVersionMax="47" xr10:uidLastSave="{00000000-0000-0000-0000-000000000000}"/>
  <bookViews>
    <workbookView xWindow="-72" yWindow="96" windowWidth="23028" windowHeight="119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4" i="6" a="1"/>
  <c r="N146" i="1" a="1"/>
  <c r="N142" i="1" a="1"/>
  <c r="N90" i="6" a="1"/>
  <c r="N101" i="6" a="1"/>
  <c r="N123" i="6" a="1"/>
  <c r="N99" i="6" a="1"/>
  <c r="N95" i="6" a="1"/>
  <c r="N117" i="6" a="1"/>
  <c r="N24" i="6" a="1"/>
  <c r="N21" i="6" a="1"/>
  <c r="N19" i="1" a="1"/>
  <c r="N122" i="1" a="1"/>
  <c r="N176" i="6" a="1"/>
  <c r="N99" i="1" a="1"/>
  <c r="N62" i="6" a="1"/>
  <c r="N73" i="1" a="1"/>
  <c r="N61" i="6" a="1"/>
  <c r="N81" i="6" a="1"/>
  <c r="N92" i="1" a="1"/>
  <c r="N172" i="6" a="1"/>
  <c r="N171" i="6" a="1"/>
  <c r="N171" i="1" a="1"/>
  <c r="N173" i="1" a="1"/>
  <c r="N134" i="1" a="1"/>
  <c r="N103" i="6" a="1"/>
  <c r="N196" i="6" a="1"/>
  <c r="N128" i="1" a="1"/>
  <c r="N46" i="6" a="1"/>
  <c r="N75" i="6" a="1"/>
  <c r="N136" i="1" a="1"/>
  <c r="N37" i="1" a="1"/>
  <c r="N95" i="1" a="1"/>
  <c r="N15" i="6" a="1"/>
  <c r="N158" i="6" a="1"/>
  <c r="N28" i="1" a="1"/>
  <c r="N76" i="6" a="1"/>
  <c r="N132" i="1" a="1"/>
  <c r="N1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47" i="6" a="1"/>
  <c r="N187" i="6" a="1"/>
  <c r="N191" i="6" a="1"/>
  <c r="N39" i="1" a="1"/>
  <c r="N13"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4" i="1" a="1"/>
  <c r="N180" i="1" a="1"/>
  <c r="N77" i="1" a="1"/>
  <c r="N108" i="6" a="1"/>
  <c r="N80" i="1" a="1"/>
  <c r="N130" i="6" a="1"/>
  <c r="N47" i="1" a="1"/>
  <c r="N144" i="6" a="1"/>
  <c r="N57" i="1" a="1"/>
  <c r="N159" i="6" a="1"/>
  <c r="N32" i="1" a="1"/>
  <c r="N102" i="1" a="1"/>
  <c r="N118" i="1" a="1"/>
  <c r="N78" i="6" a="1"/>
  <c r="N34" i="6" a="1"/>
  <c r="N79" i="1" a="1"/>
  <c r="N43" i="1" a="1"/>
  <c r="N76" i="1" a="1"/>
  <c r="N112" i="1" a="1"/>
  <c r="N50" i="6" a="1"/>
  <c r="N175" i="1" a="1"/>
  <c r="N209" i="6" a="1"/>
  <c r="N175" i="6" a="1"/>
  <c r="N126" i="6" a="1"/>
  <c r="N48" i="1" a="1"/>
  <c r="N157" i="1" a="1"/>
  <c r="N148" i="6" a="1"/>
  <c r="N61" i="1" a="1"/>
  <c r="N190" i="6" a="1"/>
  <c r="N56" i="1" a="1"/>
  <c r="N97" i="6" a="1"/>
  <c r="N110" i="1" a="1"/>
  <c r="N54" i="1"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86" i="6" a="1"/>
  <c r="N211" i="6" a="1"/>
  <c r="N133" i="6" a="1"/>
  <c r="N27" i="6" a="1"/>
  <c r="N101" i="1" a="1"/>
  <c r="N132" i="6" a="1"/>
  <c r="N73" i="6" a="1"/>
  <c r="N179" i="1" a="1"/>
  <c r="N41" i="6" a="1"/>
  <c r="N10" i="6" a="1"/>
  <c r="N36" i="6" a="1"/>
  <c r="N119" i="6" a="1"/>
  <c r="N7" i="1" a="1"/>
  <c r="N110" i="6" a="1"/>
  <c r="N182" i="6" a="1"/>
  <c r="N199" i="6" a="1"/>
  <c r="N147" i="1" a="1"/>
  <c r="N145" i="6" a="1"/>
  <c r="N144" i="1" a="1"/>
  <c r="N183" i="6" a="1"/>
  <c r="N131" i="1" a="1"/>
  <c r="N80" i="6" a="1"/>
  <c r="N70" i="1" a="1"/>
  <c r="N65" i="6" a="1"/>
  <c r="N53" i="1" a="1"/>
  <c r="N148" i="1" a="1"/>
  <c r="N118" i="6" a="1"/>
  <c r="N111" i="6" a="1"/>
  <c r="N94" i="1" a="1"/>
  <c r="N117" i="1" a="1"/>
  <c r="N69" i="6" a="1"/>
  <c r="N24" i="1" a="1"/>
  <c r="N168" i="6" a="1"/>
  <c r="N136" i="6" a="1"/>
  <c r="N10" i="1" a="1"/>
  <c r="N25" i="1" a="1"/>
  <c r="N89" i="6" a="1"/>
  <c r="N152" i="6" a="1"/>
  <c r="N44" i="1" a="1"/>
  <c r="N192" i="6" a="1"/>
  <c r="N64" i="1" a="1"/>
  <c r="N74" i="1" a="1"/>
  <c r="N91" i="6" a="1"/>
  <c r="N125" i="1" a="1"/>
  <c r="N29"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51" i="1" a="1"/>
  <c r="N9" i="6" a="1"/>
  <c r="N203" i="6" a="1"/>
  <c r="N33" i="6" a="1"/>
  <c r="N153" i="1" a="1"/>
  <c r="N205" i="6" a="1"/>
  <c r="N49" i="6" a="1"/>
  <c r="N77" i="6" a="1"/>
  <c r="N108" i="1" a="1"/>
  <c r="N57" i="6" a="1"/>
  <c r="N26" i="1" a="1"/>
  <c r="N141" i="6" a="1"/>
  <c r="N164" i="1" a="1"/>
  <c r="N160" i="1" a="1"/>
  <c r="N178" i="1" a="1"/>
  <c r="N154" i="6" a="1"/>
  <c r="N44" i="6" a="1"/>
  <c r="N21" i="1" a="1"/>
  <c r="N32" i="6" a="1"/>
  <c r="N170" i="6" a="1"/>
  <c r="N126" i="1" a="1"/>
  <c r="N16" i="6" a="1"/>
  <c r="N17" i="1"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66" i="6" a="1"/>
  <c r="N210" i="6" a="1"/>
  <c r="N83"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34" i="1"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156" i="1" a="1"/>
  <c r="N81" i="1" a="1"/>
  <c r="N109" i="6" a="1"/>
  <c r="N168" i="1" a="1"/>
  <c r="N86" i="1" a="1"/>
  <c r="N68" i="1" a="1"/>
  <c r="N174" i="1" a="1"/>
  <c r="N89" i="1" a="1"/>
  <c r="N7" i="6" a="1"/>
  <c r="N72" i="1" a="1"/>
  <c r="N84" i="1" a="1"/>
  <c r="N163" i="6" a="1"/>
  <c r="N38" i="6" a="1"/>
  <c r="N35" i="6" a="1"/>
  <c r="N179" i="6" a="1"/>
  <c r="N167" i="6" a="1"/>
  <c r="N90" i="1" a="1"/>
  <c r="N11" i="1" a="1"/>
  <c r="N83" i="6" a="1"/>
  <c r="N31" i="1" a="1"/>
  <c r="N64" i="6" a="1"/>
  <c r="N45" i="6" a="1"/>
  <c r="N66" i="1" a="1"/>
  <c r="N66" i="1" l="1"/>
  <c r="N45" i="6"/>
  <c r="N64" i="6"/>
  <c r="N31" i="1"/>
  <c r="N83" i="6"/>
  <c r="N11" i="1"/>
  <c r="N90" i="1"/>
  <c r="N167" i="6"/>
  <c r="N179" i="6"/>
  <c r="N35" i="6"/>
  <c r="N38" i="6"/>
  <c r="N163" i="6"/>
  <c r="N84" i="1"/>
  <c r="N72" i="1"/>
  <c r="N7" i="6"/>
  <c r="N89" i="1"/>
  <c r="N174" i="1"/>
  <c r="N68" i="1"/>
  <c r="N86" i="1"/>
  <c r="N168" i="1"/>
  <c r="N109" i="6"/>
  <c r="N81" i="1"/>
  <c r="N156" i="1"/>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34" i="1"/>
  <c r="N82" i="6"/>
  <c r="N19" i="6"/>
  <c r="N84" i="6"/>
  <c r="N153" i="6"/>
  <c r="N162" i="1"/>
  <c r="N93" i="1"/>
  <c r="N139" i="1"/>
  <c r="N180" i="6"/>
  <c r="N31" i="6"/>
  <c r="N125" i="6"/>
  <c r="N52" i="6"/>
  <c r="N198" i="6"/>
  <c r="N48" i="6"/>
  <c r="N8" i="6"/>
  <c r="N141" i="1"/>
  <c r="N131" i="6"/>
  <c r="N127" i="1"/>
  <c r="N135" i="6"/>
  <c r="N98" i="6"/>
  <c r="N155" i="1"/>
  <c r="N23" i="1"/>
  <c r="N83" i="1"/>
  <c r="N210" i="6"/>
  <c r="N66" i="6"/>
  <c r="N200" i="6"/>
  <c r="N111" i="1"/>
  <c r="N213" i="6"/>
  <c r="N167" i="1"/>
  <c r="N49" i="1"/>
  <c r="N120" i="6"/>
  <c r="N107" i="1"/>
  <c r="N194" i="6"/>
  <c r="N140" i="1"/>
  <c r="N181" i="1"/>
  <c r="N59" i="6"/>
  <c r="N42" i="6"/>
  <c r="N104" i="6"/>
  <c r="N20" i="1"/>
  <c r="N17" i="6"/>
  <c r="N29" i="6"/>
  <c r="N11" i="6"/>
  <c r="N55" i="6"/>
  <c r="N137" i="6"/>
  <c r="N67" i="1"/>
  <c r="N107" i="6"/>
  <c r="N181" i="6"/>
  <c r="N152" i="1"/>
  <c r="N9" i="1"/>
  <c r="N106" i="1"/>
  <c r="N13" i="1"/>
  <c r="N121" i="1"/>
  <c r="N53" i="6"/>
  <c r="N139" i="6"/>
  <c r="N33" i="1"/>
  <c r="N17" i="1"/>
  <c r="N16" i="6"/>
  <c r="N126" i="1"/>
  <c r="N170" i="6"/>
  <c r="N32" i="6"/>
  <c r="N21" i="1"/>
  <c r="N44" i="6"/>
  <c r="N154" i="6"/>
  <c r="N178" i="1"/>
  <c r="N160" i="1"/>
  <c r="N164" i="1"/>
  <c r="N141" i="6"/>
  <c r="N26" i="1"/>
  <c r="N57" i="6"/>
  <c r="N108" i="1"/>
  <c r="N77" i="6"/>
  <c r="N49" i="6"/>
  <c r="N205" i="6"/>
  <c r="N153" i="1"/>
  <c r="N33" i="6"/>
  <c r="N203" i="6"/>
  <c r="N9" i="6"/>
  <c r="N51" i="1"/>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29" i="1"/>
  <c r="N125" i="1"/>
  <c r="N91" i="6"/>
  <c r="N74" i="1"/>
  <c r="N64" i="1"/>
  <c r="N192" i="6"/>
  <c r="N44" i="1"/>
  <c r="N152" i="6"/>
  <c r="N89" i="6"/>
  <c r="N25" i="1"/>
  <c r="N10" i="1"/>
  <c r="N136" i="6"/>
  <c r="N168" i="6"/>
  <c r="N24" i="1"/>
  <c r="N69" i="6"/>
  <c r="N117" i="1"/>
  <c r="N94" i="1"/>
  <c r="N111" i="6"/>
  <c r="N118" i="6"/>
  <c r="N148" i="1"/>
  <c r="N53" i="1"/>
  <c r="N65" i="6"/>
  <c r="N70" i="1"/>
  <c r="N80" i="6"/>
  <c r="N131" i="1"/>
  <c r="N183" i="6"/>
  <c r="N144" i="1"/>
  <c r="N145" i="6"/>
  <c r="N147" i="1"/>
  <c r="N199" i="6"/>
  <c r="N182" i="6"/>
  <c r="N110" i="6"/>
  <c r="N7" i="1"/>
  <c r="O7" i="1" s="1"/>
  <c r="N119" i="6"/>
  <c r="N36" i="6"/>
  <c r="N10" i="6"/>
  <c r="N41" i="6"/>
  <c r="N179" i="1"/>
  <c r="N73" i="6"/>
  <c r="N132" i="6"/>
  <c r="N101" i="1"/>
  <c r="N27" i="6"/>
  <c r="N133" i="6"/>
  <c r="N211" i="6"/>
  <c r="N86" i="6"/>
  <c r="N161" i="1"/>
  <c r="N30" i="1"/>
  <c r="N172" i="1"/>
  <c r="N63" i="6"/>
  <c r="N121" i="6"/>
  <c r="N97" i="1"/>
  <c r="N130" i="1"/>
  <c r="N70" i="6"/>
  <c r="N114" i="1"/>
  <c r="N91" i="1"/>
  <c r="N56" i="6"/>
  <c r="N103" i="1"/>
  <c r="N55" i="1"/>
  <c r="N113" i="6"/>
  <c r="N72" i="6"/>
  <c r="N135" i="1"/>
  <c r="N186" i="6"/>
  <c r="N106" i="6"/>
  <c r="N122" i="6"/>
  <c r="N133" i="1"/>
  <c r="N54" i="1"/>
  <c r="N110" i="1"/>
  <c r="N97" i="6"/>
  <c r="N56" i="1"/>
  <c r="N190" i="6"/>
  <c r="N61" i="1"/>
  <c r="N148" i="6"/>
  <c r="N157" i="1"/>
  <c r="N48" i="1"/>
  <c r="N126" i="6"/>
  <c r="N175" i="6"/>
  <c r="N209" i="6"/>
  <c r="N175" i="1"/>
  <c r="N50" i="6"/>
  <c r="N112" i="1"/>
  <c r="N76" i="1"/>
  <c r="N43" i="1"/>
  <c r="N79" i="1"/>
  <c r="N34" i="6"/>
  <c r="N78" i="6"/>
  <c r="N118" i="1"/>
  <c r="N102" i="1"/>
  <c r="N32" i="1"/>
  <c r="N159" i="6"/>
  <c r="N57" i="1"/>
  <c r="N144" i="6"/>
  <c r="N47" i="1"/>
  <c r="N130" i="6"/>
  <c r="N80" i="1"/>
  <c r="N108" i="6"/>
  <c r="N77" i="1"/>
  <c r="N180" i="1"/>
  <c r="N14" i="1"/>
  <c r="N116" i="1"/>
  <c r="N129" i="1"/>
  <c r="N176" i="1"/>
  <c r="N207" i="6"/>
  <c r="N112" i="6"/>
  <c r="N38" i="1"/>
  <c r="N71" i="1"/>
  <c r="N36" i="1"/>
  <c r="N105" i="1"/>
  <c r="N52" i="1"/>
  <c r="N88" i="1"/>
  <c r="N150" i="1"/>
  <c r="N124" i="1"/>
  <c r="N105" i="6"/>
  <c r="N142" i="6"/>
  <c r="N116" i="6"/>
  <c r="N109" i="1"/>
  <c r="N127" i="6"/>
  <c r="N16" i="1"/>
  <c r="N143" i="6"/>
  <c r="N15" i="1"/>
  <c r="N40" i="6"/>
  <c r="N13" i="6"/>
  <c r="N39" i="1"/>
  <c r="N191" i="6"/>
  <c r="N187" i="6"/>
  <c r="N47" i="6"/>
  <c r="N78" i="1"/>
  <c r="N214" i="6"/>
  <c r="N18" i="6"/>
  <c r="N140" i="6"/>
  <c r="N113" i="1"/>
  <c r="N45" i="1"/>
  <c r="N27" i="1"/>
  <c r="N161" i="6"/>
  <c r="N65" i="1"/>
  <c r="N124" i="6"/>
  <c r="N92" i="6"/>
  <c r="N128" i="6"/>
  <c r="N208" i="6"/>
  <c r="N37" i="6"/>
  <c r="N202" i="6"/>
  <c r="N137" i="1"/>
  <c r="N58" i="6"/>
  <c r="N212" i="6"/>
  <c r="N157" i="6"/>
  <c r="N119" i="1"/>
  <c r="N26" i="6"/>
  <c r="N94" i="6"/>
  <c r="N146" i="6"/>
  <c r="N185" i="6"/>
  <c r="N42" i="1"/>
  <c r="N51" i="6"/>
  <c r="N98" i="1"/>
  <c r="N189" i="6"/>
  <c r="N12" i="1"/>
  <c r="N132" i="1"/>
  <c r="N76" i="6"/>
  <c r="N28" i="1"/>
  <c r="N158" i="6"/>
  <c r="N15" i="6"/>
  <c r="N95" i="1"/>
  <c r="N37" i="1"/>
  <c r="N136" i="1"/>
  <c r="N75" i="6"/>
  <c r="N46" i="6"/>
  <c r="N128" i="1"/>
  <c r="N196" i="6"/>
  <c r="N103" i="6"/>
  <c r="N134" i="1"/>
  <c r="N173" i="1"/>
  <c r="N171" i="1"/>
  <c r="N171" i="6"/>
  <c r="N172" i="6"/>
  <c r="N92" i="1"/>
  <c r="N81" i="6"/>
  <c r="N61" i="6"/>
  <c r="N73" i="1"/>
  <c r="N62" i="6"/>
  <c r="N99" i="1"/>
  <c r="N176" i="6"/>
  <c r="N122" i="1"/>
  <c r="N19" i="1"/>
  <c r="N21" i="6"/>
  <c r="N24" i="6"/>
  <c r="N117" i="6"/>
  <c r="N95" i="6"/>
  <c r="N99" i="6"/>
  <c r="N123" i="6"/>
  <c r="N101" i="6"/>
  <c r="N90" i="6"/>
  <c r="N142" i="1"/>
  <c r="N146" i="1"/>
  <c r="N74"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<sst xmlns="http://schemas.openxmlformats.org/spreadsheetml/2006/main" count="174" uniqueCount="110">
  <si>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</si>
  <si>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</si>
  <si>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</si>
  <si>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</si>
  <si>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</si>
  <si>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</si>
  <si>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</si>
  <si>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</si>
  <si>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</si>
  <si>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</si>
  <si>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</si>
  <si>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</si>
  <si>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</si>
  <si>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</si>
  <si>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</si>
  <si>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</si>
  <si>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</si>
  <si>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</si>
  <si>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</si>
  <si>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</si>
  <si>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</si>
  <si>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</si>
  <si>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</si>
  <si>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</si>
  <si>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</si>
  <si>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</si>
  <si>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</si>
  <si>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</si>
  <si>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</si>
  <si>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</si>
  <si>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</si>
  <si>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</si>
  <si>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</si>
  <si>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</si>
  <si>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</si>
  <si>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</si>
  <si>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</si>
  <si>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</si>
  <si>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</si>
  <si>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</si>
  <si>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</si>
  <si>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</si>
  <si>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</si>
  <si>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</si>
  <si>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</si>
  <si>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</si>
  <si>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</si>
  <si>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</si>
  <si>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</si>
  <si>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</si>
  <si>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</si>
  <si>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</si>
  <si>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</si>
  <si>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Chengdu Open - Chengdu, World Tour, CHN, Hard, 15/09/2025, $1.220M, ATP 250                                                                                                                                                                                                                                                        </t>
  </si>
  <si>
    <t>Lorenzo Sonego</t>
  </si>
  <si>
    <t>ITA</t>
  </si>
  <si>
    <t>Marcos Giron</t>
  </si>
  <si>
    <t>USA</t>
  </si>
  <si>
    <t>Juncheng Shang</t>
  </si>
  <si>
    <t>CHN</t>
  </si>
  <si>
    <t>Brandon Nakashima</t>
  </si>
  <si>
    <t>Yi Zhou</t>
  </si>
  <si>
    <t>Christopher O'Connell</t>
  </si>
  <si>
    <t>AUS</t>
  </si>
  <si>
    <t>Alejandro Tabilo</t>
  </si>
  <si>
    <t>CHI</t>
  </si>
  <si>
    <t>Luciano Darderi</t>
  </si>
  <si>
    <t xml:space="preserve">Hangzhou Open - Hangzhou, World Tour, CHN, Hard, 15/09/2025, $1.049M, ATP 250                                                                                                                                                                                                                                                        </t>
  </si>
  <si>
    <t>Aleksandar Kovacevic</t>
  </si>
  <si>
    <t>Valentin Royer</t>
  </si>
  <si>
    <t>FRA</t>
  </si>
  <si>
    <t>Arthur Cazaux</t>
  </si>
  <si>
    <t>Matteo Arnaldi</t>
  </si>
  <si>
    <t>Rinky Hijikata</t>
  </si>
  <si>
    <t>Camilo Ugo Carabelli</t>
  </si>
  <si>
    <t>ARG</t>
  </si>
  <si>
    <t>Aleksandar Vukic</t>
  </si>
  <si>
    <t>David Goffin</t>
  </si>
  <si>
    <t>BEL</t>
  </si>
  <si>
    <t>Adam Walton</t>
  </si>
  <si>
    <t>Sebastian Korda</t>
  </si>
  <si>
    <t xml:space="preserve">Korea Open - Seoul, World Tour, KOR, Hard, 15/09/2025, $1.064M, WTA 500                                                                                                                                                                                                                                                        </t>
  </si>
  <si>
    <t>Clara Tauson</t>
  </si>
  <si>
    <t>DEN</t>
  </si>
  <si>
    <t>Maya Joint</t>
  </si>
  <si>
    <t>Suzan Lamens</t>
  </si>
  <si>
    <t>NED</t>
  </si>
  <si>
    <t>Katerina Siniakova</t>
  </si>
  <si>
    <t>CZE</t>
  </si>
  <si>
    <t>Ella Seidel</t>
  </si>
  <si>
    <t>GER</t>
  </si>
  <si>
    <t>Ekaterina Alexandrova</t>
  </si>
  <si>
    <t>RUS</t>
  </si>
  <si>
    <t>x</t>
  </si>
  <si>
    <r>
      <t xml:space="preserve">1st meeting. Hard win %'s are even. 
Walton reached the 2nd round of the US Open, 3rd Round in Cincinnati 2025, Semi finals in Los Cabos 2025, 4th Round in Miami 2025.
Korda reached the Semi finals in Winston-Salem 2025, Quarter finals in Miami 2025, 2nd round of the Australian Open, Final in Adelaide 2025.
12 month and 2025 ATP stats are stronger for Korda on serve. Return stats are fairly even. 
</t>
    </r>
    <r>
      <rPr>
        <b/>
        <sz val="12"/>
        <color theme="1"/>
        <rFont val="Calibri"/>
        <family val="2"/>
        <scheme val="minor"/>
      </rPr>
      <t>Back Korda around 2.00 to 2.20 and remove liability at 1.60.</t>
    </r>
  </si>
  <si>
    <r>
      <t xml:space="preserve">H2H 1-1. Most recent March 2025, hard, Goffin in 3. Vukic won on hard in 2024, 2 sets. Hard win %'s are even. 
Vukic reached the 3rd Round in Toronto 2025, 3rd Round at the Australian Open 2025, 3rd Round in Shanghai 2024.
Goffin reached the 2nd round of the US Open, 3rd Round in Miami 2025, Quarter finals in Acapulco 2025, Quarter finals in Shanghai 2024.
12 month and 2025 ATP stats are stronger for Vukic. 
</t>
    </r>
    <r>
      <rPr>
        <b/>
        <sz val="12"/>
        <color theme="1"/>
        <rFont val="Calibri"/>
        <family val="2"/>
        <scheme val="minor"/>
      </rPr>
      <t xml:space="preserve">Lay Goffin around 1.65 and remove liability at 2.10. </t>
    </r>
  </si>
  <si>
    <r>
      <t xml:space="preserve">1st meeting. Hard win %'s are a little better for Hijikata. 
Hijikata reached the Quarter final last year. This time, he has come through the qual rounds. Quarter finals in Adelaide 2025.
Carabelli reached the 2nd round in Cincinnati. 3rd Round in Miami 2025. 
Stats for their last 10 on hard favour Carabelli. Decent chance of 3 sets. 
</t>
    </r>
    <r>
      <rPr>
        <b/>
        <sz val="12"/>
        <color theme="1"/>
        <rFont val="Calibri"/>
        <family val="2"/>
        <scheme val="minor"/>
      </rPr>
      <t>Back Hijikata around 2.10 to 2.30 and remove liability at 1.65.</t>
    </r>
  </si>
  <si>
    <r>
      <t xml:space="preserve">H2H 1-1. Most recent Apr 2024, clay, Cazaux retired. Cazaux won on clay in 2019 (Frech Open juniors), 2 sets. Hard win %'s favour Cazaux. 
Cazaux reached the 2nd round of the Australian Open. CH final in Oct. 
Arnaldi reached the 3rd Round in Washington 2025, 3rd Round in Indian Wells 2025, Semi finals in Delray Beach 2025. 
12 month and 2025 stats are stronger for Cazaux. Stats for their last 10 on hard also favour him. 
</t>
    </r>
    <r>
      <rPr>
        <b/>
        <sz val="12"/>
        <color theme="1"/>
        <rFont val="Calibri"/>
        <family val="2"/>
        <scheme val="minor"/>
      </rPr>
      <t xml:space="preserve">Lay Arnaldi around 1.60 and remove liability at 2.10. Lay set 1 winner. </t>
    </r>
  </si>
  <si>
    <r>
      <t xml:space="preserve">1st meeting. Hard win %'s favour Royer. 
Kovacevic reached the Final in Los Cabos 2025. 2nd rounds in Winston Salem and Washington. 
Royer has come through the qual rounds. 2nd round at the US Open and Cincinnati. 
12 month and 2025 ATP stats are stronger for Royer. He has the better ROI on hard. 
</t>
    </r>
    <r>
      <rPr>
        <b/>
        <sz val="12"/>
        <color theme="1"/>
        <rFont val="Calibri"/>
        <family val="2"/>
        <scheme val="minor"/>
      </rPr>
      <t>Lay Kovacevic around 1.50 and remove liability at 2.00. Lay set 1 winner.</t>
    </r>
  </si>
  <si>
    <r>
      <t xml:space="preserve">Tauson 1-0 (Jan 2024, hard, 2 sets). Hard win %'s are better for Tauson.
Tauson had a 2 sets win over Lys in the 2nd round. She reached the Semi final in Montreal. Final in Dubai. 3rd round of the Australian Open. Title in Auckland. Quarter finals in Osaka. 
Joint had a 2 sets win over Fruhvirtova in the 1st round. Easy win over Kenin in the 2nd round. 2nd round of the US Open. 3rd round in Cincinnati. Quarter final in Merida. Semi final in Hobart. 
12 month and 2025 stats favour Tauson on serve and favour Joint on return. Tauson has the better ROI on hard. Good chance of 3 sets.
</t>
    </r>
    <r>
      <rPr>
        <b/>
        <sz val="12"/>
        <color theme="1"/>
        <rFont val="Calibri"/>
        <family val="2"/>
        <scheme val="minor"/>
      </rPr>
      <t>Back Tauson around 2.20 to 2.30 and remove liability at 1.70. Lay set 1 winner.</t>
    </r>
  </si>
  <si>
    <r>
      <t xml:space="preserve">1st meeting. Hard win %'s are better for Siniakova. 
Lamens had a 2 sets win over Maria in the 1st round. 2 sets win over a poor Shnaider in the 2nd round. She reached the 2nd round of the US Open. 3rd Round in Montreal 2025, 3rd Round in Brisbane 2025, Quarter finals in Hong Kong 2024, Title in Osaka 2024.
Siniakova has come through the qual rounds. Easy win in the 1st round. 2 sets win over Kasatkina in the 2nd round. She reached the Quarter finals in Prague 2025, 3rd Round in Indian Wells 2025, Semi finals in Guangzhou 2024.
12 month and 2025 WTA stats favour Siniakova. 
</t>
    </r>
    <r>
      <rPr>
        <b/>
        <sz val="12"/>
        <color theme="1"/>
        <rFont val="Calibri"/>
        <family val="2"/>
        <scheme val="minor"/>
      </rPr>
      <t>Back Siniakova around 1.95 to 2.20 and remove liability at 1.60.</t>
    </r>
  </si>
  <si>
    <r>
      <t xml:space="preserve">1st meeting. Hard win %'s are better for Seidel.
Seidel has come through the qual rounds. 3 sets win over Ponchet in the 1st round as favourite. She beat defending champ Haddad Maia in 3 sets in the 2nd round. 4th round in Cincinnati as qualifier. 
Alexandrova reached the 2nd round last season. 3 sets win over Boisson in the 2nd round. 4th Round at the US Open 2025, Final in Monterrey 2025, 4th Round in Cincinnati 2025, Semi finals in Doha 2025, Quarter finals in Wuhan 2024.
12 month stats favour Alexandrova. 2025 stats are stronger for Seidel. Seidel has the better ROI on hard. Stats in their last 10 on hard favour Alexandrova overall. Very good chance of 3 sets.
</t>
    </r>
    <r>
      <rPr>
        <b/>
        <sz val="12"/>
        <color theme="1"/>
        <rFont val="Calibri"/>
        <family val="2"/>
        <scheme val="minor"/>
      </rPr>
      <t>Lay Alexandrova and remove liability at 1.45. Back Alexandrova around 1.80 to 1.90 and remove liability at 1.45.</t>
    </r>
  </si>
  <si>
    <r>
      <t xml:space="preserve">Sonego 1-0 (Nov 2023, indoors, 3rd set tie break). Hard win %'s are a little better for Giron.
Sonego lost in the 1st round last year. 3 sets win over Cerundolo in the 1st round. Quarter finals at the Australian Open 2025. That was the only time in the last 12 months that he won 32 matches in a week on hard. 
Giron had a 2 sets win over Quinn in the 1st round. He reached the 4th Round in Indian Wells 2025, Quarter finals in Acapulco 2025, 3rd Round at the Australian Open 2025, Quarter finals in Adelaide 2025, 3rd Round in Shanghai 2024.
12 month and 2025 stats favour Sonego on serve and favour Giron on return. Stats in their last 10 on hard favour Sonego. Good chance of 3 sets.
</t>
    </r>
    <r>
      <rPr>
        <b/>
        <sz val="12"/>
        <color theme="1"/>
        <rFont val="Calibri"/>
        <family val="2"/>
        <scheme val="minor"/>
      </rPr>
      <t xml:space="preserve">Lay Giron around 1.60 and remove liability at 2.10. </t>
    </r>
  </si>
  <si>
    <r>
      <t xml:space="preserve">H2H 2-2. Most recent Aug 2024, hard, Darderi in 2. Tabilo won on clay in March 2024, 2 sets. Their other matches were on clay in 2023. Hard win %'s favour Tabilo. 
Tabilo has come through the qual rounds. CH final last week. 
Darderi reached the 3rd round of the US Open.
12 month and 2025 ATP stats are stronger for Tabilo. Fair chance of 3 sets.
</t>
    </r>
    <r>
      <rPr>
        <b/>
        <sz val="12"/>
        <color theme="1"/>
        <rFont val="Calibri"/>
        <family val="2"/>
        <scheme val="minor"/>
      </rPr>
      <t>Back Tabilo around 2.30 and remove liability at 1.70.</t>
    </r>
  </si>
  <si>
    <r>
      <t xml:space="preserve">1st meeting. Hard win %'s are better for O'Connell. 
Zhou reached the 2nd round last season. He gets a wild card entry this year. he had a 3rd set tie break win over Norrie as huge underdog in the 1st round. He plays a mix of Challengers and ITF's. CH final in June. 2 CH q finals and a semi in the last 12 months.
O'Connell reached the 2nd round last season. 3 sets win over Halys in the 1st round. 3rd Round in Toronto 2025. 4 ATP 2nd rounds in 2025. 
12 month ATP stats are stronger for O'Connell. 
</t>
    </r>
    <r>
      <rPr>
        <b/>
        <sz val="12"/>
        <color theme="1"/>
        <rFont val="Calibri"/>
        <family val="2"/>
        <scheme val="minor"/>
      </rPr>
      <t xml:space="preserve">Back O'Connell around 2.00 to 2.20 and remove liability at 1.60. </t>
    </r>
  </si>
  <si>
    <r>
      <t xml:space="preserve">1st meeting. 2025 hard win %'s favour Nakashima. 
Shang won the title last season. 3 sets win over Bergs as slight favourite in the 1st round. Semi finals in Hong Kong 2025.
Nakashima reached the 2nd round of the US Open. Quarter final in Washington. 4th round in Miami. 4th round in Indian Wells. Semi final in Acapulco. Semi final in Hangzhou 2024. 
12 month and 2025 stats are better for Nakashima on serve. Stats for their last 10 on hard are much stronger for Nakashima. Good chance of 3 sets.
</t>
    </r>
    <r>
      <rPr>
        <b/>
        <sz val="12"/>
        <color theme="1"/>
        <rFont val="Calibri"/>
        <family val="2"/>
        <scheme val="minor"/>
      </rPr>
      <t>Back Nakashima around 2.20 to 2.30 and remove liability at 1.70.</t>
    </r>
  </si>
  <si>
    <t>Iga Swiatek</t>
  </si>
  <si>
    <t>POL</t>
  </si>
  <si>
    <t>Barbora Krejcikova</t>
  </si>
  <si>
    <r>
      <t xml:space="preserve">Swiatek 3-2. Most recent Nov 2024, indoors, Swiatek in 3. Krejcikova won on hard in Feb 2023, 2 sets. She won indoors in 2022, 3 sets. Hard win %'s are better for Swiatek.
Swiatek had an easy win over Cirstea in the 2nd round. She reached the Quarter finals at the US Open 2025, Title in Cincinnati 2025, 4th Round in Montreal 2025, Quarter finals in Miami 2025, Semi finals in Indian Wells 2025, Quarter finals in Dubai 2025, Semi finals in Doha 2025, Semi finals at the Australian Open 2025.
Krejcikova had a very easy win in the 1st round. 3 sets win over Raducanu in the 2nd round. She reached the Quarter finals at the US Open 2025, 4th Round in Cincinnati 2025.
12 month and 2025 stats are stronger for Swiatek. 
</t>
    </r>
    <r>
      <rPr>
        <b/>
        <sz val="12"/>
        <color theme="1"/>
        <rFont val="Calibri"/>
        <family val="2"/>
        <scheme val="minor"/>
      </rPr>
      <t>Lay Swiatek and remove liability at 1.20. Back Swiatek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</si>
</sst>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2" fontId="1" fillId="0" borderId="0" xfId="0" applyNumberFormat="1" applyFont="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20" fontId="1" fillId="0" borderId="0" xfId="0" applyNumberFormat="1" applyFont="1" applyAlignment="1">
      <alignment horizontal="center" vertical="center" wrapText="1"/>
    </xf>
    <xf numFmtId="0" fontId="1" fillId="2" borderId="2" xfId="6" applyFill="1" applyBorder="1" applyAlignment="1">
      <alignment horizontal="center" vertical="top"/>
    </xf>
    <xf numFmtId="0" fontId="1" fillId="2" borderId="1" xfId="6" applyFill="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C17EF7F6-DC36-44AD-8227-4A43EAD26C98}"/>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2" t="s">
        <v>54</v>
      </c>
      <c r="C7" s="34" t="s">
        <v>55</v>
      </c>
      <c r="D7" s="35">
        <v>0.56440000000000001</v>
      </c>
      <c r="E7" s="36"/>
      <c r="F7" s="34">
        <v>44</v>
      </c>
      <c r="G7" s="34">
        <v>25</v>
      </c>
      <c r="H7" s="34">
        <v>1.7869999408721924</v>
      </c>
      <c r="I7" s="24"/>
      <c r="J7" s="24">
        <v>1.9</v>
      </c>
      <c r="K7" s="45">
        <v>0.25</v>
      </c>
      <c r="L7" s="22"/>
      <c r="M7" s="48" t="s">
        <v>93</v>
      </c>
      <c r="N7" s="31" t="str" cm="1">
        <f t="array" aca="1" ref="N7" ca="1">IF(INDIRECT("M" &amp; ROW())="x", INDIRECT("B" &amp; ROW()) &amp; IF(INDIRECT("E" &amp; ROW())="x", " in 2", " in 3"), "")</f>
        <v>Lorenzo Sonego in 3</v>
      </c>
      <c r="O7" s="22" t="str">
        <f ca="1">IF(N7="x", C7 &amp; IF(F7="x", " in 2", " in 3"), "")</f>
        <v/>
      </c>
    </row>
    <row r="8" spans="1:15" ht="234" x14ac:dyDescent="0.3">
      <c r="A8" s="37"/>
      <c r="B8" s="44" t="s">
        <v>56</v>
      </c>
      <c r="C8" s="37" t="s">
        <v>57</v>
      </c>
      <c r="D8" s="38">
        <v>0.43559999999999999</v>
      </c>
      <c r="E8" s="39" t="s">
        <v>93</v>
      </c>
      <c r="F8" s="37">
        <v>50</v>
      </c>
      <c r="G8" s="37">
        <v>61</v>
      </c>
      <c r="H8" s="37">
        <v>2.1099998950958252</v>
      </c>
      <c r="I8" s="24">
        <v>1.95</v>
      </c>
      <c r="J8" s="24">
        <v>2.1</v>
      </c>
      <c r="K8" s="49" t="s">
        <v>102</v>
      </c>
      <c r="L8" s="22">
        <v>6</v>
      </c>
      <c r="M8" s="28"/>
      <c r="N8" s="31" t="str" cm="1">
        <f t="array" aca="1" ref="N8" ca="1">IF(INDIRECT("M" &amp; ROW())="x", INDIRECT("B" &amp; ROW()) &amp; IF(INDIRECT("E" &amp; ROW())="x", " in 2", " in 3"), "")</f>
        <v/>
      </c>
      <c r="O8" s="22" t="str">
        <f ca="1">IF(N8="x", C8 &amp; IF(F8="x", " in 2", " in 3"), "")</f>
        <v/>
      </c>
    </row>
    <row r="9" spans="1:15" x14ac:dyDescent="0.3">
      <c r="A9" s="34">
        <v>2</v>
      </c>
      <c r="B9" s="42" t="s">
        <v>64</v>
      </c>
      <c r="C9" s="34" t="s">
        <v>65</v>
      </c>
      <c r="D9" s="35">
        <v>0.58130000000000004</v>
      </c>
      <c r="E9" s="36"/>
      <c r="F9" s="34">
        <v>112</v>
      </c>
      <c r="G9" s="34">
        <v>97</v>
      </c>
      <c r="H9" s="34">
        <v>1.909000039100647</v>
      </c>
      <c r="I9" s="24">
        <v>1.86</v>
      </c>
      <c r="J9" s="24">
        <v>1.85</v>
      </c>
      <c r="K9" s="13"/>
      <c r="L9" s="22"/>
      <c r="M9" s="48" t="s">
        <v>93</v>
      </c>
      <c r="N9" s="31" t="str" cm="1">
        <f t="array" aca="1" ref="N9" ca="1">IF(INDIRECT("M" &amp; ROW())="x", INDIRECT("B" &amp; ROW()) &amp; IF(INDIRECT("E" &amp; ROW())="x", " in 2", " in 3"), "")</f>
        <v>Alejandro Tabilo in 3</v>
      </c>
    </row>
    <row r="10" spans="1:15" ht="156" x14ac:dyDescent="0.3">
      <c r="A10" s="37"/>
      <c r="B10" s="44" t="s">
        <v>66</v>
      </c>
      <c r="C10" s="37" t="s">
        <v>55</v>
      </c>
      <c r="D10" s="38">
        <v>0.41870000000000002</v>
      </c>
      <c r="E10" s="39" t="s">
        <v>93</v>
      </c>
      <c r="F10" s="37">
        <v>30</v>
      </c>
      <c r="G10" s="37">
        <v>209</v>
      </c>
      <c r="H10" s="37">
        <v>1.9620000123977661</v>
      </c>
      <c r="I10" s="24"/>
      <c r="J10" s="24"/>
      <c r="K10" s="49" t="s">
        <v>103</v>
      </c>
      <c r="L10" s="22">
        <v>7</v>
      </c>
      <c r="M10" s="28"/>
      <c r="N10" s="31" t="str" cm="1">
        <f t="array" aca="1" ref="N10" ca="1">IF(INDIRECT("M" &amp; ROW())="x", INDIRECT("B" &amp; ROW()) &amp; IF(INDIRECT("E" &amp; ROW())="x", " in 2", " in 3"), "")</f>
        <v/>
      </c>
    </row>
    <row r="11" spans="1:15" x14ac:dyDescent="0.3">
      <c r="A11" s="34">
        <v>3</v>
      </c>
      <c r="B11" s="42" t="s">
        <v>61</v>
      </c>
      <c r="C11" s="34" t="s">
        <v>59</v>
      </c>
      <c r="D11" s="35">
        <v>0.42709999999999998</v>
      </c>
      <c r="E11" s="36"/>
      <c r="F11" s="34">
        <v>304</v>
      </c>
      <c r="G11" s="34">
        <v>166</v>
      </c>
      <c r="H11" s="34">
        <v>2.63</v>
      </c>
      <c r="I11" s="24"/>
      <c r="J11" s="24"/>
      <c r="K11" s="13"/>
      <c r="L11" s="22"/>
      <c r="M11" s="22"/>
      <c r="N11" s="31" t="str" cm="1">
        <f t="array" aca="1" ref="N11" ca="1">IF(INDIRECT("M" &amp; ROW())="x", INDIRECT("B" &amp; ROW()) &amp; IF(INDIRECT("E" &amp; ROW())="x", " in 2", " in 3"), "")</f>
        <v/>
      </c>
    </row>
    <row r="12" spans="1:15" ht="187.2" x14ac:dyDescent="0.3">
      <c r="A12" s="37"/>
      <c r="B12" s="52" t="s">
        <v>62</v>
      </c>
      <c r="C12" s="37" t="s">
        <v>63</v>
      </c>
      <c r="D12" s="38">
        <v>0.57289999999999996</v>
      </c>
      <c r="E12" s="39" t="s">
        <v>93</v>
      </c>
      <c r="F12" s="37">
        <v>103</v>
      </c>
      <c r="G12" s="37">
        <v>40</v>
      </c>
      <c r="H12" s="37">
        <v>1.5</v>
      </c>
      <c r="I12" s="24">
        <v>1.53</v>
      </c>
      <c r="J12" s="24">
        <v>1.65</v>
      </c>
      <c r="K12" s="49" t="s">
        <v>104</v>
      </c>
      <c r="L12" s="22">
        <v>7</v>
      </c>
      <c r="M12" s="48" t="s">
        <v>93</v>
      </c>
      <c r="N12" s="31" t="str" cm="1">
        <f t="array" aca="1" ref="N12" ca="1">IF(INDIRECT("M" &amp; ROW())="x", INDIRECT("B" &amp; ROW()) &amp; IF(INDIRECT("E" &amp; ROW())="x", " in 2", " in 3"), "")</f>
        <v>Christopher O'Connell in 2</v>
      </c>
    </row>
    <row r="13" spans="1:15" x14ac:dyDescent="0.3">
      <c r="A13" s="34">
        <v>4</v>
      </c>
      <c r="B13" s="42" t="s">
        <v>58</v>
      </c>
      <c r="C13" s="34" t="s">
        <v>59</v>
      </c>
      <c r="D13" s="35">
        <v>0.53969999999999996</v>
      </c>
      <c r="E13" s="36" t="s">
        <v>93</v>
      </c>
      <c r="F13" s="34">
        <v>138</v>
      </c>
      <c r="G13" s="34">
        <v>32</v>
      </c>
      <c r="H13" s="34">
        <v>2.9100000858306885</v>
      </c>
      <c r="I13" s="24"/>
      <c r="J13" s="24"/>
      <c r="K13" s="13"/>
      <c r="L13" s="22"/>
      <c r="M13" s="22"/>
      <c r="N13" s="31" t="str" cm="1">
        <f t="array" aca="1" ref="N13" ca="1">IF(INDIRECT("M" &amp; ROW())="x", INDIRECT("B" &amp; ROW()) &amp; IF(INDIRECT("E" &amp; ROW())="x", " in 2", " in 3"), "")</f>
        <v/>
      </c>
    </row>
    <row r="14" spans="1:15" ht="187.2" x14ac:dyDescent="0.3">
      <c r="A14" s="37"/>
      <c r="B14" s="44" t="s">
        <v>60</v>
      </c>
      <c r="C14" s="37" t="s">
        <v>57</v>
      </c>
      <c r="D14" s="38">
        <v>0.46029999999999999</v>
      </c>
      <c r="E14" s="39"/>
      <c r="F14" s="37">
        <v>33</v>
      </c>
      <c r="G14" s="37">
        <v>31</v>
      </c>
      <c r="H14" s="37">
        <v>1.4479999542236328</v>
      </c>
      <c r="I14" s="24">
        <v>1.74</v>
      </c>
      <c r="J14" s="24">
        <v>1.85</v>
      </c>
      <c r="K14" s="49" t="s">
        <v>105</v>
      </c>
      <c r="L14" s="22">
        <v>7</v>
      </c>
      <c r="M14" s="48" t="s">
        <v>93</v>
      </c>
      <c r="N14" s="31" t="str" cm="1">
        <f t="array" aca="1" ref="N14" ca="1">IF(INDIRECT("M" &amp; ROW())="x", INDIRECT("B" &amp; ROW()) &amp; IF(INDIRECT("E" &amp; ROW())="x", " in 2", " in 3"), "")</f>
        <v>Brandon Nakashima in 3</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67</v>
      </c>
      <c r="B17" s="41"/>
      <c r="C17" s="41"/>
      <c r="D17" s="41"/>
      <c r="E17" s="41"/>
      <c r="F17" s="41"/>
      <c r="G17" s="41"/>
      <c r="H17" s="41"/>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51" t="s">
        <v>73</v>
      </c>
      <c r="C19" s="34" t="s">
        <v>63</v>
      </c>
      <c r="D19" s="35">
        <v>0.56620000000000004</v>
      </c>
      <c r="E19" s="36"/>
      <c r="F19" s="34">
        <v>111</v>
      </c>
      <c r="G19" s="34">
        <v>41</v>
      </c>
      <c r="H19" s="34">
        <v>1.67</v>
      </c>
      <c r="I19" s="46">
        <v>1.59</v>
      </c>
      <c r="J19" s="46">
        <v>1.8</v>
      </c>
      <c r="K19" s="50">
        <v>0.1875</v>
      </c>
      <c r="L19" s="48"/>
      <c r="M19" s="48" t="s">
        <v>93</v>
      </c>
      <c r="N19" s="31" t="str" cm="1">
        <f t="array" aca="1" ref="N19" ca="1">IF(INDIRECT("M" &amp; ROW())="x", INDIRECT("B" &amp; ROW()) &amp; IF(INDIRECT("E" &amp; ROW())="x", " in 2", " in 3"), "")</f>
        <v>Rinky Hijikata in 3</v>
      </c>
    </row>
    <row r="20" spans="1:14" ht="140.4" x14ac:dyDescent="0.3">
      <c r="A20" s="37"/>
      <c r="B20" s="44" t="s">
        <v>74</v>
      </c>
      <c r="C20" s="37" t="s">
        <v>75</v>
      </c>
      <c r="D20" s="38">
        <v>0.43380000000000002</v>
      </c>
      <c r="E20" s="39" t="s">
        <v>93</v>
      </c>
      <c r="F20" s="37">
        <v>43</v>
      </c>
      <c r="G20" s="37">
        <v>265</v>
      </c>
      <c r="H20" s="37">
        <v>2.2000000000000002</v>
      </c>
      <c r="I20" s="46"/>
      <c r="J20" s="46"/>
      <c r="K20" s="49" t="s">
        <v>96</v>
      </c>
      <c r="L20" s="48">
        <v>6.5</v>
      </c>
      <c r="M20" s="48"/>
      <c r="N20" s="31" t="str" cm="1">
        <f t="array" aca="1" ref="N20" ca="1">IF(INDIRECT("M" &amp; ROW())="x", INDIRECT("B" &amp; ROW()) &amp; IF(INDIRECT("E" &amp; ROW())="x", " in 2", " in 3"), "")</f>
        <v/>
      </c>
    </row>
    <row r="21" spans="1:14" x14ac:dyDescent="0.3">
      <c r="A21" s="34">
        <v>2</v>
      </c>
      <c r="B21" s="42" t="s">
        <v>79</v>
      </c>
      <c r="C21" s="34" t="s">
        <v>63</v>
      </c>
      <c r="D21" s="35">
        <v>0.46879999999999999</v>
      </c>
      <c r="E21" s="36"/>
      <c r="F21" s="34">
        <v>76</v>
      </c>
      <c r="G21" s="34">
        <v>43</v>
      </c>
      <c r="H21" s="34">
        <v>2.4500000476837158</v>
      </c>
      <c r="I21" s="46"/>
      <c r="J21" s="46"/>
      <c r="K21" s="47"/>
      <c r="L21" s="48"/>
      <c r="M21" s="48"/>
      <c r="N21" s="31" t="str" cm="1">
        <f t="array" aca="1" ref="N21" ca="1">IF(INDIRECT("M" &amp; ROW())="x", INDIRECT("B" &amp; ROW()) &amp; IF(INDIRECT("E" &amp; ROW())="x", " in 2", " in 3"), "")</f>
        <v/>
      </c>
    </row>
    <row r="22" spans="1:14" ht="171.6" x14ac:dyDescent="0.3">
      <c r="A22" s="37"/>
      <c r="B22" s="52" t="s">
        <v>80</v>
      </c>
      <c r="C22" s="37" t="s">
        <v>57</v>
      </c>
      <c r="D22" s="38">
        <v>0.53120000000000001</v>
      </c>
      <c r="E22" s="39" t="s">
        <v>93</v>
      </c>
      <c r="F22" s="37">
        <v>79</v>
      </c>
      <c r="G22" s="37">
        <v>16</v>
      </c>
      <c r="H22" s="37">
        <v>1.5989999771118164</v>
      </c>
      <c r="I22" s="46">
        <v>1.52</v>
      </c>
      <c r="J22" s="46">
        <v>1.6</v>
      </c>
      <c r="K22" s="49" t="s">
        <v>94</v>
      </c>
      <c r="L22" s="48">
        <v>7.5</v>
      </c>
      <c r="M22" s="48" t="s">
        <v>93</v>
      </c>
      <c r="N22" s="31" t="str" cm="1">
        <f t="array" aca="1" ref="N22" ca="1">IF(INDIRECT("M" &amp; ROW())="x", INDIRECT("B" &amp; ROW()) &amp; IF(INDIRECT("E" &amp; ROW())="x", " in 2", " in 3"), "")</f>
        <v>Sebastian Korda in 2</v>
      </c>
    </row>
    <row r="23" spans="1:14" x14ac:dyDescent="0.3">
      <c r="A23" s="34">
        <v>3</v>
      </c>
      <c r="B23" s="42" t="s">
        <v>71</v>
      </c>
      <c r="C23" s="34" t="s">
        <v>70</v>
      </c>
      <c r="D23" s="35">
        <v>0.58179999999999998</v>
      </c>
      <c r="E23" s="36"/>
      <c r="F23" s="34">
        <v>84</v>
      </c>
      <c r="G23" s="34">
        <v>63</v>
      </c>
      <c r="H23" s="34">
        <v>1.9620000123977661</v>
      </c>
      <c r="I23" s="46">
        <v>2</v>
      </c>
      <c r="J23" s="46">
        <v>1.9</v>
      </c>
      <c r="K23" s="47"/>
      <c r="L23" s="48"/>
      <c r="M23" s="48" t="s">
        <v>93</v>
      </c>
      <c r="N23" s="31" t="str" cm="1">
        <f t="array" aca="1" ref="N23" ca="1">IF(INDIRECT("M" &amp; ROW())="x", INDIRECT("B" &amp; ROW()) &amp; IF(INDIRECT("E" &amp; ROW())="x", " in 2", " in 3"), "")</f>
        <v>Arthur Cazaux in 3</v>
      </c>
    </row>
    <row r="24" spans="1:14" ht="171.6" x14ac:dyDescent="0.3">
      <c r="A24" s="37"/>
      <c r="B24" s="44" t="s">
        <v>72</v>
      </c>
      <c r="C24" s="37" t="s">
        <v>55</v>
      </c>
      <c r="D24" s="38">
        <v>0.41820000000000002</v>
      </c>
      <c r="E24" s="39" t="s">
        <v>93</v>
      </c>
      <c r="F24" s="37">
        <v>73</v>
      </c>
      <c r="G24" s="37">
        <v>29</v>
      </c>
      <c r="H24" s="37">
        <v>1.909000039100647</v>
      </c>
      <c r="I24" s="46">
        <v>2</v>
      </c>
      <c r="J24" s="46">
        <v>2.1</v>
      </c>
      <c r="K24" s="49" t="s">
        <v>97</v>
      </c>
      <c r="L24" s="48">
        <v>6.5</v>
      </c>
      <c r="M24" s="48"/>
      <c r="N24" s="31" t="str" cm="1">
        <f t="array" aca="1" ref="N24" ca="1">IF(INDIRECT("M" &amp; ROW())="x", INDIRECT("B" &amp; ROW()) &amp; IF(INDIRECT("E" &amp; ROW())="x", " in 2", " in 3"), "")</f>
        <v/>
      </c>
    </row>
    <row r="25" spans="1:14" x14ac:dyDescent="0.3">
      <c r="A25" s="34">
        <v>4</v>
      </c>
      <c r="B25" s="42" t="s">
        <v>68</v>
      </c>
      <c r="C25" s="34" t="s">
        <v>57</v>
      </c>
      <c r="D25" s="35">
        <v>0.4113</v>
      </c>
      <c r="E25" s="36" t="s">
        <v>93</v>
      </c>
      <c r="F25" s="34">
        <v>69</v>
      </c>
      <c r="G25" s="34">
        <v>80</v>
      </c>
      <c r="H25" s="34">
        <v>1.91</v>
      </c>
      <c r="I25" s="46"/>
      <c r="J25" s="46"/>
      <c r="K25" s="47"/>
      <c r="L25" s="48"/>
      <c r="M25" s="48"/>
      <c r="N25" s="31" t="str" cm="1">
        <f t="array" aca="1" ref="N25" ca="1">IF(INDIRECT("M" &amp; ROW())="x", INDIRECT("B" &amp; ROW()) &amp; IF(INDIRECT("E" &amp; ROW())="x", " in 2", " in 3"), "")</f>
        <v/>
      </c>
    </row>
    <row r="26" spans="1:14" ht="171.6" x14ac:dyDescent="0.3">
      <c r="A26" s="37"/>
      <c r="B26" s="44" t="s">
        <v>69</v>
      </c>
      <c r="C26" s="37" t="s">
        <v>70</v>
      </c>
      <c r="D26" s="38">
        <v>0.5887</v>
      </c>
      <c r="E26" s="39"/>
      <c r="F26" s="37">
        <v>88</v>
      </c>
      <c r="G26" s="37">
        <v>420</v>
      </c>
      <c r="H26" s="37">
        <v>1.91</v>
      </c>
      <c r="I26" s="46">
        <v>1.83</v>
      </c>
      <c r="J26" s="46">
        <v>1.9</v>
      </c>
      <c r="K26" s="49" t="s">
        <v>98</v>
      </c>
      <c r="L26" s="48">
        <v>6.5</v>
      </c>
      <c r="M26" s="48" t="s">
        <v>93</v>
      </c>
      <c r="N26" s="31" t="str" cm="1">
        <f t="array" aca="1" ref="N26" ca="1">IF(INDIRECT("M" &amp; ROW())="x", INDIRECT("B" &amp; ROW()) &amp; IF(INDIRECT("E" &amp; ROW())="x", " in 2", " in 3"), "")</f>
        <v>Valentin Royer in 3</v>
      </c>
    </row>
    <row r="27" spans="1:14" x14ac:dyDescent="0.3">
      <c r="A27" s="34">
        <v>5</v>
      </c>
      <c r="B27" s="42" t="s">
        <v>76</v>
      </c>
      <c r="C27" s="34" t="s">
        <v>63</v>
      </c>
      <c r="D27" s="35">
        <v>0.54300000000000004</v>
      </c>
      <c r="E27" s="36" t="s">
        <v>93</v>
      </c>
      <c r="F27" s="34">
        <v>93</v>
      </c>
      <c r="G27" s="34">
        <v>59</v>
      </c>
      <c r="H27" s="34">
        <v>1.8619999885559082</v>
      </c>
      <c r="I27" s="46">
        <v>1.81</v>
      </c>
      <c r="J27" s="46">
        <v>1.8</v>
      </c>
      <c r="K27" s="47"/>
      <c r="L27" s="48"/>
      <c r="M27" s="48" t="s">
        <v>93</v>
      </c>
      <c r="N27" s="31" t="str" cm="1">
        <f t="array" aca="1" ref="N27" ca="1">IF(INDIRECT("M" &amp; ROW())="x", INDIRECT("B" &amp; ROW()) &amp; IF(INDIRECT("E" &amp; ROW())="x", " in 2", " in 3"), "")</f>
        <v>Aleksandar Vukic in 2</v>
      </c>
    </row>
    <row r="28" spans="1:14" ht="171.6" x14ac:dyDescent="0.3">
      <c r="A28" s="37"/>
      <c r="B28" s="44" t="s">
        <v>77</v>
      </c>
      <c r="C28" s="37" t="s">
        <v>78</v>
      </c>
      <c r="D28" s="38">
        <v>0.45700000000000002</v>
      </c>
      <c r="E28" s="39"/>
      <c r="F28" s="37">
        <v>87</v>
      </c>
      <c r="G28" s="37">
        <v>45</v>
      </c>
      <c r="H28" s="37">
        <v>2.0099999904632568</v>
      </c>
      <c r="I28" s="46"/>
      <c r="J28" s="46"/>
      <c r="K28" s="49" t="s">
        <v>95</v>
      </c>
      <c r="L28" s="48">
        <v>7</v>
      </c>
      <c r="M28" s="48"/>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8">
    <sortCondition ref="A19:A2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81</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51" t="s">
        <v>82</v>
      </c>
      <c r="C7" s="34" t="s">
        <v>83</v>
      </c>
      <c r="D7" s="35">
        <v>0.64270000000000005</v>
      </c>
      <c r="E7" s="34"/>
      <c r="F7" s="34">
        <v>12</v>
      </c>
      <c r="G7" s="34">
        <v>42</v>
      </c>
      <c r="H7" s="34">
        <v>1.5679999589920044</v>
      </c>
      <c r="I7" s="24">
        <v>1.64</v>
      </c>
      <c r="J7" s="24">
        <v>1.7</v>
      </c>
      <c r="K7" s="45">
        <v>0.16666666666666666</v>
      </c>
      <c r="L7" s="22"/>
      <c r="M7" s="48" t="s">
        <v>93</v>
      </c>
      <c r="N7" s="31" t="str" cm="1">
        <f t="array" aca="1" ref="N7" ca="1">IF(INDIRECT("M" &amp; ROW())="x", INDIRECT("B" &amp; ROW()) &amp; IF(INDIRECT("E" &amp; ROW())="x", " in 2", " in 3"), "")</f>
        <v>Clara Tauson in 3</v>
      </c>
    </row>
    <row r="8" spans="1:14" ht="218.4" x14ac:dyDescent="0.3">
      <c r="A8" s="37"/>
      <c r="B8" s="44" t="s">
        <v>84</v>
      </c>
      <c r="C8" s="37" t="s">
        <v>63</v>
      </c>
      <c r="D8" s="38">
        <v>0.35730000000000001</v>
      </c>
      <c r="E8" s="37" t="s">
        <v>93</v>
      </c>
      <c r="F8" s="37">
        <v>46</v>
      </c>
      <c r="G8" s="37">
        <v>71</v>
      </c>
      <c r="H8" s="37">
        <v>2.5199999809265137</v>
      </c>
      <c r="I8" s="24"/>
      <c r="J8" s="24"/>
      <c r="K8" s="49" t="s">
        <v>99</v>
      </c>
      <c r="L8" s="22">
        <v>7</v>
      </c>
      <c r="M8" s="22"/>
      <c r="N8" s="31" t="str" cm="1">
        <f t="array" aca="1" ref="N8" ca="1">IF(INDIRECT("M" &amp; ROW())="x", INDIRECT("B" &amp; ROW()) &amp; IF(INDIRECT("E" &amp; ROW())="x", " in 2", " in 3"), "")</f>
        <v/>
      </c>
    </row>
    <row r="9" spans="1:14" x14ac:dyDescent="0.3">
      <c r="A9" s="34">
        <v>2</v>
      </c>
      <c r="B9" s="42" t="s">
        <v>85</v>
      </c>
      <c r="C9" s="34" t="s">
        <v>86</v>
      </c>
      <c r="D9" s="35">
        <v>0.44829999999999998</v>
      </c>
      <c r="E9" s="34"/>
      <c r="F9" s="34">
        <v>64</v>
      </c>
      <c r="G9" s="34">
        <v>69</v>
      </c>
      <c r="H9" s="34">
        <v>2.4900000000000002</v>
      </c>
      <c r="I9" s="24"/>
      <c r="J9" s="24"/>
      <c r="K9" s="13"/>
      <c r="L9" s="22"/>
      <c r="M9" s="22"/>
      <c r="N9" s="31" t="str" cm="1">
        <f t="array" aca="1" ref="N9" ca="1">IF(INDIRECT("M" &amp; ROW())="x", INDIRECT("B" &amp; ROW()) &amp; IF(INDIRECT("E" &amp; ROW())="x", " in 2", " in 3"), "")</f>
        <v/>
      </c>
    </row>
    <row r="10" spans="1:14" ht="218.4" x14ac:dyDescent="0.3">
      <c r="A10" s="37"/>
      <c r="B10" s="52" t="s">
        <v>87</v>
      </c>
      <c r="C10" s="37" t="s">
        <v>88</v>
      </c>
      <c r="D10" s="38">
        <v>0.55169999999999997</v>
      </c>
      <c r="E10" s="37" t="s">
        <v>93</v>
      </c>
      <c r="F10" s="37">
        <v>77</v>
      </c>
      <c r="G10" s="37">
        <v>53</v>
      </c>
      <c r="H10" s="37">
        <v>1.54</v>
      </c>
      <c r="I10" s="24"/>
      <c r="J10" s="24">
        <v>1.65</v>
      </c>
      <c r="K10" s="49" t="s">
        <v>100</v>
      </c>
      <c r="L10" s="22">
        <v>7</v>
      </c>
      <c r="M10" s="48" t="s">
        <v>93</v>
      </c>
      <c r="N10" s="31" t="str" cm="1">
        <f t="array" aca="1" ref="N10" ca="1">IF(INDIRECT("M" &amp; ROW())="x", INDIRECT("B" &amp; ROW()) &amp; IF(INDIRECT("E" &amp; ROW())="x", " in 2", " in 3"), "")</f>
        <v>Katerina Siniakova in 2</v>
      </c>
    </row>
    <row r="11" spans="1:14" x14ac:dyDescent="0.3">
      <c r="A11" s="34">
        <v>3</v>
      </c>
      <c r="B11" s="51" t="s">
        <v>106</v>
      </c>
      <c r="C11" s="34" t="s">
        <v>107</v>
      </c>
      <c r="D11" s="35">
        <v>0.74399999999999999</v>
      </c>
      <c r="E11" s="34" t="s">
        <v>93</v>
      </c>
      <c r="F11" s="34">
        <v>2</v>
      </c>
      <c r="G11" s="34">
        <v>2</v>
      </c>
      <c r="H11" s="34">
        <v>1.08</v>
      </c>
      <c r="I11" s="24">
        <v>1.1100000000000001</v>
      </c>
      <c r="J11" s="24">
        <v>1.1499999999999999</v>
      </c>
      <c r="K11" s="13"/>
      <c r="L11" s="22"/>
      <c r="M11" s="48" t="s">
        <v>93</v>
      </c>
      <c r="N11" s="31" t="str" cm="1">
        <f t="array" aca="1" ref="N11" ca="1">IF(INDIRECT("M" &amp; ROW())="x", INDIRECT("B" &amp; ROW()) &amp; IF(INDIRECT("E" &amp; ROW())="x", " in 2", " in 3"), "")</f>
        <v>Iga Swiatek in 2</v>
      </c>
    </row>
    <row r="12" spans="1:14" ht="249.6" x14ac:dyDescent="0.3">
      <c r="A12" s="37"/>
      <c r="B12" s="44" t="s">
        <v>108</v>
      </c>
      <c r="C12" s="37" t="s">
        <v>88</v>
      </c>
      <c r="D12" s="38">
        <v>0.25600000000000001</v>
      </c>
      <c r="E12" s="37"/>
      <c r="F12" s="37">
        <v>39</v>
      </c>
      <c r="G12" s="37">
        <v>136</v>
      </c>
      <c r="H12" s="37">
        <v>5.86</v>
      </c>
      <c r="I12" s="24"/>
      <c r="J12" s="24"/>
      <c r="K12" s="49" t="s">
        <v>109</v>
      </c>
      <c r="L12" s="22">
        <v>7.5</v>
      </c>
      <c r="M12" s="22"/>
      <c r="N12" s="31" t="str" cm="1">
        <f t="array" aca="1" ref="N12" ca="1">IF(INDIRECT("M" &amp; ROW())="x", INDIRECT("B" &amp; ROW()) &amp; IF(INDIRECT("E" &amp; ROW())="x", " in 2", " in 3"), "")</f>
        <v/>
      </c>
    </row>
    <row r="13" spans="1:14" x14ac:dyDescent="0.3">
      <c r="A13" s="34">
        <v>4</v>
      </c>
      <c r="B13" s="42" t="s">
        <v>89</v>
      </c>
      <c r="C13" s="34" t="s">
        <v>90</v>
      </c>
      <c r="D13" s="35">
        <v>0.45429999999999998</v>
      </c>
      <c r="E13" s="34" t="s">
        <v>93</v>
      </c>
      <c r="F13" s="34">
        <v>105</v>
      </c>
      <c r="G13" s="34">
        <v>246</v>
      </c>
      <c r="H13" s="34">
        <v>3.5</v>
      </c>
      <c r="I13" s="24"/>
      <c r="J13" s="24"/>
      <c r="K13" s="13"/>
      <c r="L13" s="22"/>
      <c r="M13" s="22"/>
      <c r="N13" s="31" t="str" cm="1">
        <f t="array" aca="1" ref="N13" ca="1">IF(INDIRECT("M" &amp; ROW())="x", INDIRECT("B" &amp; ROW()) &amp; IF(INDIRECT("E" &amp; ROW())="x", " in 2", " in 3"), "")</f>
        <v/>
      </c>
    </row>
    <row r="14" spans="1:14" ht="249.6" x14ac:dyDescent="0.3">
      <c r="A14" s="34"/>
      <c r="B14" s="51" t="s">
        <v>91</v>
      </c>
      <c r="C14" s="34" t="s">
        <v>92</v>
      </c>
      <c r="D14" s="35">
        <v>0.54569999999999996</v>
      </c>
      <c r="E14" s="34"/>
      <c r="F14" s="34">
        <v>11</v>
      </c>
      <c r="G14" s="34">
        <v>24</v>
      </c>
      <c r="H14" s="34">
        <v>1.3</v>
      </c>
      <c r="I14" s="24">
        <v>1.22</v>
      </c>
      <c r="J14" s="24">
        <v>1.4</v>
      </c>
      <c r="K14" s="49" t="s">
        <v>101</v>
      </c>
      <c r="L14" s="22">
        <v>7</v>
      </c>
      <c r="M14" s="48" t="s">
        <v>93</v>
      </c>
      <c r="N14" s="31" t="str" cm="1">
        <f t="array" aca="1" ref="N14" ca="1">IF(INDIRECT("M" &amp; ROW())="x", INDIRECT("B" &amp; ROW()) &amp; IF(INDIRECT("E" &amp; ROW())="x", " in 2", " in 3"), "")</f>
        <v>Ekaterina Alexandrova in 3</v>
      </c>
    </row>
    <row r="15" spans="1:14"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1:M14">
    <sortCondition ref="A11: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2025-09-18T14:59:43Z</dcterms:modified>
</cp:coreProperties>
</file>