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782A8320-E3D5-4C95-AAA2-F78A57029A77}" xr6:coauthVersionLast="47" xr6:coauthVersionMax="47" xr10:uidLastSave="{00000000-0000-0000-0000-000000000000}"/>
  <bookViews>
    <workbookView xWindow="-60" yWindow="0" windowWidth="23016" windowHeight="1233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12" i="6" a="1"/>
  <c r="N74" i="6" a="1"/>
  <c r="N146" i="1" a="1"/>
  <c r="N142" i="1" a="1"/>
  <c r="N90" i="6" a="1"/>
  <c r="N101" i="6" a="1"/>
  <c r="N123" i="6" a="1"/>
  <c r="N99" i="6" a="1"/>
  <c r="N95" i="6" a="1"/>
  <c r="N117" i="6" a="1"/>
  <c r="N24" i="6" a="1"/>
  <c r="N21" i="6" a="1"/>
  <c r="N19" i="1" a="1"/>
  <c r="N122" i="1" a="1"/>
  <c r="N176" i="6" a="1"/>
  <c r="N99" i="1" a="1"/>
  <c r="N62" i="6" a="1"/>
  <c r="N156" i="1" a="1"/>
  <c r="N73" i="1" a="1"/>
  <c r="N61" i="6" a="1"/>
  <c r="N81" i="1" a="1"/>
  <c r="N81" i="6" a="1"/>
  <c r="N109" i="6" a="1"/>
  <c r="N92" i="1" a="1"/>
  <c r="N168" i="1" a="1"/>
  <c r="N172" i="6" a="1"/>
  <c r="N16" i="1" a="1"/>
  <c r="N116" i="6" a="1"/>
  <c r="N105" i="6" a="1"/>
  <c r="N150" i="1" a="1"/>
  <c r="N105" i="1" a="1"/>
  <c r="N71" i="1" a="1"/>
  <c r="N207" i="6" a="1"/>
  <c r="N129" i="1" a="1"/>
  <c r="N77" i="1" a="1"/>
  <c r="N80" i="1" a="1"/>
  <c r="N47" i="1" a="1"/>
  <c r="N57" i="1" a="1"/>
  <c r="N32" i="1" a="1"/>
  <c r="N34" i="6" a="1"/>
  <c r="N175" i="6" a="1"/>
  <c r="N157" i="1" a="1"/>
  <c r="N195" i="6" a="1"/>
  <c r="N28" i="6" a="1"/>
  <c r="N20" i="6" a="1"/>
  <c r="N96" i="1" a="1"/>
  <c r="N162" i="6" a="1"/>
  <c r="N165" i="6" a="1"/>
  <c r="N173" i="6" a="1"/>
  <c r="N63" i="1" a="1"/>
  <c r="N62" i="1" a="1"/>
  <c r="N160" i="6" a="1"/>
  <c r="N115" i="1" a="1"/>
  <c r="N9" i="6" a="1"/>
  <c r="N205" i="6" a="1"/>
  <c r="N75" i="6" a="1"/>
  <c r="N136" i="1" a="1"/>
  <c r="N37" i="1" a="1"/>
  <c r="N95" i="1" a="1"/>
  <c r="N15" i="6" a="1"/>
  <c r="N158" i="6" a="1"/>
  <c r="N28" i="1" a="1"/>
  <c r="N76" i="6" a="1"/>
  <c r="N132" i="1" a="1"/>
  <c r="N1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171" i="6" a="1"/>
  <c r="N86" i="1" a="1"/>
  <c r="N171" i="1" a="1"/>
  <c r="N68" i="1" a="1"/>
  <c r="N174" i="1" a="1"/>
  <c r="N89" i="1" a="1"/>
  <c r="N7" i="6" a="1"/>
  <c r="N173" i="1" a="1"/>
  <c r="N134" i="1" a="1"/>
  <c r="N103" i="6" a="1"/>
  <c r="N143" i="6" a="1"/>
  <c r="N127" i="6" a="1"/>
  <c r="N109" i="1" a="1"/>
  <c r="N142" i="6" a="1"/>
  <c r="N124" i="1" a="1"/>
  <c r="N88" i="1" a="1"/>
  <c r="N52" i="1" a="1"/>
  <c r="N36" i="1" a="1"/>
  <c r="N38" i="1" a="1"/>
  <c r="N112" i="6" a="1"/>
  <c r="N176" i="1" a="1"/>
  <c r="N116" i="1" a="1"/>
  <c r="N14" i="1" a="1"/>
  <c r="N180" i="1" a="1"/>
  <c r="N108" i="6" a="1"/>
  <c r="N118" i="1" a="1"/>
  <c r="N112" i="1" a="1"/>
  <c r="N209" i="6" a="1"/>
  <c r="N39" i="6" a="1"/>
  <c r="N46" i="1" a="1"/>
  <c r="N58" i="1" a="1"/>
  <c r="N82" i="1" a="1"/>
  <c r="N33" i="6" a="1"/>
  <c r="N49" i="6" a="1"/>
  <c r="N40" i="6" a="1"/>
  <c r="N15" i="1" a="1"/>
  <c r="N133" i="1" a="1"/>
  <c r="N122" i="6" a="1"/>
  <c r="N106" i="6" a="1"/>
  <c r="N186" i="6" a="1"/>
  <c r="N135" i="1" a="1"/>
  <c r="N72" i="6" a="1"/>
  <c r="N113" i="6" a="1"/>
  <c r="N55" i="1" a="1"/>
  <c r="N103" i="1" a="1"/>
  <c r="N56" i="6" a="1"/>
  <c r="N91" i="1" a="1"/>
  <c r="N114" i="1" a="1"/>
  <c r="N70" i="6" a="1"/>
  <c r="N130" i="1" a="1"/>
  <c r="N97" i="1" a="1"/>
  <c r="N121" i="6" a="1"/>
  <c r="N63" i="6" a="1"/>
  <c r="N172" i="1" a="1"/>
  <c r="N30" i="1" a="1"/>
  <c r="N161" i="1" a="1"/>
  <c r="N86" i="6" a="1"/>
  <c r="N211" i="6" a="1"/>
  <c r="N133" i="6" a="1"/>
  <c r="N27" i="6" a="1"/>
  <c r="N101" i="1" a="1"/>
  <c r="N132" i="6" a="1"/>
  <c r="N73" i="6" a="1"/>
  <c r="N179" i="1" a="1"/>
  <c r="N41" i="6" a="1"/>
  <c r="N10" i="6" a="1"/>
  <c r="N36" i="6" a="1"/>
  <c r="N119" i="6" a="1"/>
  <c r="N7" i="1" a="1"/>
  <c r="N110" i="6" a="1"/>
  <c r="N182" i="6" a="1"/>
  <c r="N199" i="6" a="1"/>
  <c r="N147" i="1" a="1"/>
  <c r="N145" i="6" a="1"/>
  <c r="N144" i="1" a="1"/>
  <c r="N183" i="6" a="1"/>
  <c r="N131" i="1" a="1"/>
  <c r="N80" i="6" a="1"/>
  <c r="N70" i="1" a="1"/>
  <c r="N65" i="6" a="1"/>
  <c r="N53" i="1" a="1"/>
  <c r="N148" i="1" a="1"/>
  <c r="N118" i="6" a="1"/>
  <c r="N111" i="6" a="1"/>
  <c r="N68" i="6" a="1"/>
  <c r="N17" i="1" a="1"/>
  <c r="N77" i="6" a="1"/>
  <c r="N108" i="1" a="1"/>
  <c r="N94" i="1" a="1"/>
  <c r="N57" i="6" a="1"/>
  <c r="N26" i="1" a="1"/>
  <c r="N148" i="6" a="1"/>
  <c r="N117" i="1" a="1"/>
  <c r="N141" i="6" a="1"/>
  <c r="N69" i="6" a="1"/>
  <c r="N196" i="6" a="1"/>
  <c r="N72" i="1" a="1"/>
  <c r="N47" i="6" a="1"/>
  <c r="N24" i="1" a="1"/>
  <c r="N164" i="1" a="1"/>
  <c r="N128" i="1" a="1"/>
  <c r="N168" i="6" a="1"/>
  <c r="N84" i="1" a="1"/>
  <c r="N163" i="6" a="1"/>
  <c r="N187" i="6" a="1"/>
  <c r="N136" i="6" a="1"/>
  <c r="N191" i="6" a="1"/>
  <c r="N61" i="1" a="1"/>
  <c r="N160" i="1" a="1"/>
  <c r="N39" i="1" a="1"/>
  <c r="N10" i="1" a="1"/>
  <c r="N46" i="6" a="1"/>
  <c r="N38" i="6" a="1"/>
  <c r="N178" i="1" a="1"/>
  <c r="N35" i="6" a="1"/>
  <c r="N154" i="6" a="1"/>
  <c r="N179" i="6" a="1"/>
  <c r="N190" i="6" a="1"/>
  <c r="N25" i="1" a="1"/>
  <c r="N167" i="6" a="1"/>
  <c r="N90" i="1" a="1"/>
  <c r="N89" i="6" a="1"/>
  <c r="N13" i="6" a="1"/>
  <c r="N11" i="1" a="1"/>
  <c r="N83" i="6" a="1"/>
  <c r="N152" i="6" a="1"/>
  <c r="N56" i="1" a="1"/>
  <c r="N44" i="1" a="1"/>
  <c r="N44" i="6" a="1"/>
  <c r="N21" i="1" a="1"/>
  <c r="N192" i="6" a="1"/>
  <c r="N97" i="6" a="1"/>
  <c r="N107" i="1" a="1"/>
  <c r="N120" i="6" a="1"/>
  <c r="N49" i="1" a="1"/>
  <c r="N167" i="1" a="1"/>
  <c r="N213" i="6" a="1"/>
  <c r="N111" i="1" a="1"/>
  <c r="N200" i="6" a="1"/>
  <c r="N32" i="6" a="1"/>
  <c r="N64" i="1" a="1"/>
  <c r="N110" i="1" a="1"/>
  <c r="N170" i="6" a="1"/>
  <c r="N74" i="1" a="1"/>
  <c r="N126" i="1" a="1"/>
  <c r="N91" i="6" a="1"/>
  <c r="N31" i="1" a="1"/>
  <c r="N64" i="6" a="1"/>
  <c r="N66" i="6" a="1"/>
  <c r="N125" i="1" a="1"/>
  <c r="N16" i="6" a="1"/>
  <c r="N210" i="6" a="1"/>
  <c r="N45" i="6" a="1"/>
  <c r="N83" i="1" a="1"/>
  <c r="N66" i="1" a="1"/>
  <c r="N29" i="1" a="1"/>
  <c r="N54" i="1" a="1"/>
  <c r="N23" i="1" a="1"/>
  <c r="N155" i="1" a="1"/>
  <c r="N98" i="6" a="1"/>
  <c r="N135" i="6" a="1"/>
  <c r="N127" i="1" a="1"/>
  <c r="N131" i="6" a="1"/>
  <c r="N141" i="1" a="1"/>
  <c r="N8" i="6" a="1"/>
  <c r="N198" i="6" a="1"/>
  <c r="N52" i="6" a="1"/>
  <c r="N125" i="6" a="1"/>
  <c r="N180" i="6" a="1"/>
  <c r="N93" i="1" a="1"/>
  <c r="N153" i="6" a="1"/>
  <c r="N19" i="6" a="1"/>
  <c r="N34" i="1" a="1"/>
  <c r="N22" i="6" a="1"/>
  <c r="N115" i="6" a="1"/>
  <c r="N177" i="6" a="1"/>
  <c r="N87" i="6" a="1"/>
  <c r="N60" i="1" a="1"/>
  <c r="N169" i="6" a="1"/>
  <c r="N60" i="6" a="1"/>
  <c r="N69" i="1" a="1"/>
  <c r="N164" i="6" a="1"/>
  <c r="N147" i="6" a="1"/>
  <c r="N204" i="6" a="1"/>
  <c r="N130" i="6" a="1"/>
  <c r="N159" i="6" a="1"/>
  <c r="N78" i="6" a="1"/>
  <c r="N79" i="1" a="1"/>
  <c r="N43" i="1" a="1"/>
  <c r="N50" i="6" a="1"/>
  <c r="N48" i="1" a="1"/>
  <c r="N174" i="6" a="1"/>
  <c r="N150" i="6" a="1"/>
  <c r="N100" i="1" a="1"/>
  <c r="N88" i="6" a="1"/>
  <c r="N206" i="6" a="1"/>
  <c r="N151" i="6" a="1"/>
  <c r="N54" i="6" a="1"/>
  <c r="N102" i="6" a="1"/>
  <c r="N154" i="1" a="1"/>
  <c r="N163" i="1" a="1"/>
  <c r="N14" i="6" a="1"/>
  <c r="N43" i="6" a="1"/>
  <c r="N155" i="6" a="1"/>
  <c r="N203" i="6" a="1"/>
  <c r="N153" i="1" a="1"/>
  <c r="N33" i="1" a="1"/>
  <c r="N139" i="6" a="1"/>
  <c r="N53" i="6" a="1"/>
  <c r="N121" i="1" a="1"/>
  <c r="N13" i="1" a="1"/>
  <c r="N106" i="1" a="1"/>
  <c r="N9" i="1" a="1"/>
  <c r="N152" i="1" a="1"/>
  <c r="N181" i="6" a="1"/>
  <c r="N107" i="6" a="1"/>
  <c r="N67" i="1" a="1"/>
  <c r="N137" i="6" a="1"/>
  <c r="N55" i="6" a="1"/>
  <c r="N11" i="6" a="1"/>
  <c r="N29" i="6" a="1"/>
  <c r="N17" i="6" a="1"/>
  <c r="N20" i="1" a="1"/>
  <c r="N104" i="6" a="1"/>
  <c r="N42" i="6" a="1"/>
  <c r="N59" i="6" a="1"/>
  <c r="N181" i="1" a="1"/>
  <c r="N140" i="1" a="1"/>
  <c r="N194" i="6" a="1"/>
  <c r="N48" i="6" a="1"/>
  <c r="N31" i="6" a="1"/>
  <c r="N139" i="1" a="1"/>
  <c r="N162" i="1" a="1"/>
  <c r="N84" i="6" a="1"/>
  <c r="N82" i="6" a="1"/>
  <c r="N166" i="1" a="1"/>
  <c r="N197" i="6" a="1"/>
  <c r="N138" i="1" a="1"/>
  <c r="N177" i="1" a="1"/>
  <c r="N85" i="6" a="1"/>
  <c r="N165" i="1" a="1"/>
  <c r="N8" i="1" a="1"/>
  <c r="N138" i="6" a="1"/>
  <c r="N178" i="6" a="1"/>
  <c r="N114" i="6" a="1"/>
  <c r="N30" i="6" a="1"/>
  <c r="N25" i="6" a="1"/>
  <c r="N123" i="1" a="1"/>
  <c r="N67" i="6" a="1"/>
  <c r="N144" i="6" a="1"/>
  <c r="N102" i="1" a="1"/>
  <c r="N76" i="1" a="1"/>
  <c r="N175" i="1" a="1"/>
  <c r="N126" i="6" a="1"/>
  <c r="N120" i="1" a="1"/>
  <c r="N71" i="6" a="1"/>
  <c r="N158" i="1" a="1"/>
  <c r="N79" i="6" a="1"/>
  <c r="N156" i="6" a="1"/>
  <c r="N166" i="6" a="1"/>
  <c r="N145" i="1" a="1"/>
  <c r="N59" i="1" a="1"/>
  <c r="N23" i="6" a="1"/>
  <c r="N159" i="1" a="1"/>
  <c r="N149" i="1" a="1"/>
  <c r="N149" i="6" a="1"/>
  <c r="N51" i="1" a="1"/>
  <c r="N51" i="1" l="1"/>
  <c r="N149" i="6"/>
  <c r="N149" i="1"/>
  <c r="N159" i="1"/>
  <c r="N23" i="6"/>
  <c r="N59" i="1"/>
  <c r="N145" i="1"/>
  <c r="N166" i="6"/>
  <c r="N156" i="6"/>
  <c r="N79" i="6"/>
  <c r="N158" i="1"/>
  <c r="N71" i="6"/>
  <c r="N120" i="1"/>
  <c r="N126" i="6"/>
  <c r="N175" i="1"/>
  <c r="N76" i="1"/>
  <c r="N102" i="1"/>
  <c r="N144" i="6"/>
  <c r="N67" i="6"/>
  <c r="N123" i="1"/>
  <c r="N25" i="6"/>
  <c r="N30" i="6"/>
  <c r="N114" i="6"/>
  <c r="N178" i="6"/>
  <c r="N138" i="6"/>
  <c r="N8" i="1"/>
  <c r="O8" i="1" s="1"/>
  <c r="N165" i="1"/>
  <c r="N85" i="6"/>
  <c r="N177" i="1"/>
  <c r="N138" i="1"/>
  <c r="N197" i="6"/>
  <c r="N166" i="1"/>
  <c r="N82" i="6"/>
  <c r="N84" i="6"/>
  <c r="N162" i="1"/>
  <c r="N139" i="1"/>
  <c r="N31" i="6"/>
  <c r="N48" i="6"/>
  <c r="N194" i="6"/>
  <c r="N140" i="1"/>
  <c r="N181" i="1"/>
  <c r="N59" i="6"/>
  <c r="N42" i="6"/>
  <c r="N104" i="6"/>
  <c r="N20" i="1"/>
  <c r="N17" i="6"/>
  <c r="N29" i="6"/>
  <c r="N11" i="6"/>
  <c r="N55" i="6"/>
  <c r="N137" i="6"/>
  <c r="N67" i="1"/>
  <c r="N107" i="6"/>
  <c r="N181" i="6"/>
  <c r="N152" i="1"/>
  <c r="N9" i="1"/>
  <c r="N106" i="1"/>
  <c r="N13" i="1"/>
  <c r="N121" i="1"/>
  <c r="N53" i="6"/>
  <c r="N139" i="6"/>
  <c r="N33" i="1"/>
  <c r="N153" i="1"/>
  <c r="N203" i="6"/>
  <c r="N155" i="6"/>
  <c r="N43" i="6"/>
  <c r="N14" i="6"/>
  <c r="N163" i="1"/>
  <c r="N154" i="1"/>
  <c r="N102" i="6"/>
  <c r="N54" i="6"/>
  <c r="N151" i="6"/>
  <c r="N206" i="6"/>
  <c r="N88" i="6"/>
  <c r="N100" i="1"/>
  <c r="N150" i="6"/>
  <c r="N174" i="6"/>
  <c r="N48" i="1"/>
  <c r="N50" i="6"/>
  <c r="N43" i="1"/>
  <c r="N79" i="1"/>
  <c r="N78" i="6"/>
  <c r="N159" i="6"/>
  <c r="N130" i="6"/>
  <c r="N204" i="6"/>
  <c r="N147" i="6"/>
  <c r="N164" i="6"/>
  <c r="N69" i="1"/>
  <c r="N60" i="6"/>
  <c r="N169" i="6"/>
  <c r="N60" i="1"/>
  <c r="N87" i="6"/>
  <c r="N177" i="6"/>
  <c r="N115" i="6"/>
  <c r="N22" i="6"/>
  <c r="N34" i="1"/>
  <c r="N19" i="6"/>
  <c r="N153" i="6"/>
  <c r="N93" i="1"/>
  <c r="N180" i="6"/>
  <c r="N125" i="6"/>
  <c r="N52" i="6"/>
  <c r="N198" i="6"/>
  <c r="N8" i="6"/>
  <c r="N141" i="1"/>
  <c r="N131" i="6"/>
  <c r="N127" i="1"/>
  <c r="N135" i="6"/>
  <c r="N98" i="6"/>
  <c r="N155" i="1"/>
  <c r="N23" i="1"/>
  <c r="N54" i="1"/>
  <c r="N29" i="1"/>
  <c r="N66" i="1"/>
  <c r="N83" i="1"/>
  <c r="N45" i="6"/>
  <c r="N210" i="6"/>
  <c r="N16" i="6"/>
  <c r="N125" i="1"/>
  <c r="N66" i="6"/>
  <c r="N64" i="6"/>
  <c r="N31" i="1"/>
  <c r="N91" i="6"/>
  <c r="N126" i="1"/>
  <c r="N74" i="1"/>
  <c r="N170" i="6"/>
  <c r="N110" i="1"/>
  <c r="N64" i="1"/>
  <c r="N32" i="6"/>
  <c r="N200" i="6"/>
  <c r="N111" i="1"/>
  <c r="N213" i="6"/>
  <c r="N167" i="1"/>
  <c r="N49" i="1"/>
  <c r="N120" i="6"/>
  <c r="N107" i="1"/>
  <c r="N97" i="6"/>
  <c r="N192" i="6"/>
  <c r="N21" i="1"/>
  <c r="N44" i="6"/>
  <c r="N44" i="1"/>
  <c r="N56" i="1"/>
  <c r="N152" i="6"/>
  <c r="N83" i="6"/>
  <c r="N11" i="1"/>
  <c r="N13" i="6"/>
  <c r="N89" i="6"/>
  <c r="N90" i="1"/>
  <c r="N167" i="6"/>
  <c r="N25" i="1"/>
  <c r="N190" i="6"/>
  <c r="N179" i="6"/>
  <c r="N154" i="6"/>
  <c r="N35" i="6"/>
  <c r="N178" i="1"/>
  <c r="N38" i="6"/>
  <c r="N46" i="6"/>
  <c r="N10" i="1"/>
  <c r="N39" i="1"/>
  <c r="N160" i="1"/>
  <c r="N61" i="1"/>
  <c r="N191" i="6"/>
  <c r="N136" i="6"/>
  <c r="N187" i="6"/>
  <c r="N163" i="6"/>
  <c r="N84" i="1"/>
  <c r="N168" i="6"/>
  <c r="N128" i="1"/>
  <c r="N164" i="1"/>
  <c r="N24" i="1"/>
  <c r="N47" i="6"/>
  <c r="N72" i="1"/>
  <c r="N196" i="6"/>
  <c r="N69" i="6"/>
  <c r="N141" i="6"/>
  <c r="N117" i="1"/>
  <c r="N148" i="6"/>
  <c r="N26" i="1"/>
  <c r="N57" i="6"/>
  <c r="N94" i="1"/>
  <c r="N108" i="1"/>
  <c r="N77" i="6"/>
  <c r="N17" i="1"/>
  <c r="N68" i="6"/>
  <c r="N111" i="6"/>
  <c r="N118" i="6"/>
  <c r="N148" i="1"/>
  <c r="N53" i="1"/>
  <c r="N65" i="6"/>
  <c r="N70" i="1"/>
  <c r="N80" i="6"/>
  <c r="N131" i="1"/>
  <c r="N183" i="6"/>
  <c r="N144" i="1"/>
  <c r="N145" i="6"/>
  <c r="N147" i="1"/>
  <c r="N199" i="6"/>
  <c r="N182" i="6"/>
  <c r="N110" i="6"/>
  <c r="N7" i="1"/>
  <c r="O7" i="1" s="1"/>
  <c r="N119" i="6"/>
  <c r="N36" i="6"/>
  <c r="N10" i="6"/>
  <c r="N41" i="6"/>
  <c r="N179" i="1"/>
  <c r="N73" i="6"/>
  <c r="N132" i="6"/>
  <c r="N101" i="1"/>
  <c r="N27" i="6"/>
  <c r="N133" i="6"/>
  <c r="N211" i="6"/>
  <c r="N86" i="6"/>
  <c r="N161" i="1"/>
  <c r="N30" i="1"/>
  <c r="N172" i="1"/>
  <c r="N63" i="6"/>
  <c r="N121" i="6"/>
  <c r="N97" i="1"/>
  <c r="N130" i="1"/>
  <c r="N70" i="6"/>
  <c r="N114" i="1"/>
  <c r="N91" i="1"/>
  <c r="N56" i="6"/>
  <c r="N103" i="1"/>
  <c r="N55" i="1"/>
  <c r="N113" i="6"/>
  <c r="N72" i="6"/>
  <c r="N135" i="1"/>
  <c r="N186" i="6"/>
  <c r="N106" i="6"/>
  <c r="N122" i="6"/>
  <c r="N133" i="1"/>
  <c r="N15" i="1"/>
  <c r="N40" i="6"/>
  <c r="N49" i="6"/>
  <c r="N33" i="6"/>
  <c r="N82" i="1"/>
  <c r="N58" i="1"/>
  <c r="N46" i="1"/>
  <c r="N39" i="6"/>
  <c r="N209" i="6"/>
  <c r="N112" i="1"/>
  <c r="N118" i="1"/>
  <c r="N108" i="6"/>
  <c r="N180" i="1"/>
  <c r="N14" i="1"/>
  <c r="N116" i="1"/>
  <c r="N176" i="1"/>
  <c r="N112" i="6"/>
  <c r="N38" i="1"/>
  <c r="N36" i="1"/>
  <c r="N52" i="1"/>
  <c r="N88" i="1"/>
  <c r="N124" i="1"/>
  <c r="N142" i="6"/>
  <c r="N109" i="1"/>
  <c r="N127" i="6"/>
  <c r="N143" i="6"/>
  <c r="N103" i="6"/>
  <c r="N134" i="1"/>
  <c r="N173" i="1"/>
  <c r="N7" i="6"/>
  <c r="N89" i="1"/>
  <c r="N174" i="1"/>
  <c r="N68" i="1"/>
  <c r="N171" i="1"/>
  <c r="N86" i="1"/>
  <c r="N171" i="6"/>
  <c r="N78" i="1"/>
  <c r="N214" i="6"/>
  <c r="N18" i="6"/>
  <c r="N140" i="6"/>
  <c r="N113" i="1"/>
  <c r="N45" i="1"/>
  <c r="N27" i="1"/>
  <c r="N161" i="6"/>
  <c r="N65" i="1"/>
  <c r="N124" i="6"/>
  <c r="N92" i="6"/>
  <c r="N128" i="6"/>
  <c r="N208" i="6"/>
  <c r="N37" i="6"/>
  <c r="N202" i="6"/>
  <c r="N137" i="1"/>
  <c r="N58" i="6"/>
  <c r="N212" i="6"/>
  <c r="N157" i="6"/>
  <c r="N119" i="1"/>
  <c r="N26" i="6"/>
  <c r="N94" i="6"/>
  <c r="N146" i="6"/>
  <c r="N185" i="6"/>
  <c r="N42" i="1"/>
  <c r="N51" i="6"/>
  <c r="N98" i="1"/>
  <c r="N189" i="6"/>
  <c r="N12" i="1"/>
  <c r="N132" i="1"/>
  <c r="N76" i="6"/>
  <c r="N28" i="1"/>
  <c r="N158" i="6"/>
  <c r="N15" i="6"/>
  <c r="N95" i="1"/>
  <c r="N37" i="1"/>
  <c r="N136" i="1"/>
  <c r="N75" i="6"/>
  <c r="N205" i="6"/>
  <c r="N9" i="6"/>
  <c r="N115" i="1"/>
  <c r="N160" i="6"/>
  <c r="N62" i="1"/>
  <c r="N63" i="1"/>
  <c r="N173" i="6"/>
  <c r="N165" i="6"/>
  <c r="N162" i="6"/>
  <c r="N96" i="1"/>
  <c r="N20" i="6"/>
  <c r="N28" i="6"/>
  <c r="N195" i="6"/>
  <c r="N157" i="1"/>
  <c r="N175" i="6"/>
  <c r="N34" i="6"/>
  <c r="N32" i="1"/>
  <c r="N57" i="1"/>
  <c r="N47" i="1"/>
  <c r="N80" i="1"/>
  <c r="N77" i="1"/>
  <c r="N129" i="1"/>
  <c r="N207" i="6"/>
  <c r="N71" i="1"/>
  <c r="N105" i="1"/>
  <c r="N150" i="1"/>
  <c r="N105" i="6"/>
  <c r="N116" i="6"/>
  <c r="N16" i="1"/>
  <c r="N172" i="6"/>
  <c r="N168" i="1"/>
  <c r="N92" i="1"/>
  <c r="N109" i="6"/>
  <c r="N81" i="6"/>
  <c r="N81" i="1"/>
  <c r="N61" i="6"/>
  <c r="N73" i="1"/>
  <c r="N156" i="1"/>
  <c r="N62" i="6"/>
  <c r="N99" i="1"/>
  <c r="N176" i="6"/>
  <c r="N122" i="1"/>
  <c r="N19" i="1"/>
  <c r="N21" i="6"/>
  <c r="N24" i="6"/>
  <c r="N117" i="6"/>
  <c r="N95" i="6"/>
  <c r="N99" i="6"/>
  <c r="N123" i="6"/>
  <c r="N101" i="6"/>
  <c r="N90" i="6"/>
  <c r="N142" i="1"/>
  <c r="N146" i="1"/>
  <c r="N74" i="6"/>
  <c r="N12"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<sst xmlns="http://schemas.openxmlformats.org/spreadsheetml/2006/main" count="146" uniqueCount="97">
  <si>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</si>
  <si>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</si>
  <si>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</si>
  <si>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</si>
  <si>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</si>
  <si>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</si>
  <si>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</si>
  <si>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</si>
  <si>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</si>
  <si>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</si>
  <si>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</si>
  <si>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</si>
  <si>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</si>
  <si>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</si>
  <si>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</si>
  <si>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</si>
  <si>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</si>
  <si>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</si>
  <si>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</si>
  <si>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</si>
  <si>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</si>
  <si>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</si>
  <si>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</si>
  <si>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</si>
  <si>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</si>
  <si>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</si>
  <si>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</si>
  <si>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</si>
  <si>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</si>
  <si>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</si>
  <si>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</si>
  <si>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</si>
  <si>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</si>
  <si>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</si>
  <si>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</si>
  <si>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</si>
  <si>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</si>
  <si>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</si>
  <si>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</si>
  <si>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</si>
  <si>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</si>
  <si>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</si>
  <si>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</si>
  <si>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</si>
  <si>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</si>
  <si>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</si>
  <si>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</si>
  <si>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</si>
  <si>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</si>
  <si>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</si>
  <si>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</si>
  <si>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</si>
  <si>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</si>
  <si>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Chengdu Open - Chengdu, World Tour, CHN, Hard, 15/09/2025, $1.220M, ATP 250                                                                                                                                                                                                                                                        </t>
  </si>
  <si>
    <t>Lorenzo Musetti</t>
  </si>
  <si>
    <t>ITA</t>
  </si>
  <si>
    <t>Nikoloz Basilashvili</t>
  </si>
  <si>
    <t>GEO</t>
  </si>
  <si>
    <t>Taro Daniel</t>
  </si>
  <si>
    <t>JPN</t>
  </si>
  <si>
    <t>Alexander Shevchenko</t>
  </si>
  <si>
    <t>KAZ</t>
  </si>
  <si>
    <t>Marcos Giron</t>
  </si>
  <si>
    <t>USA</t>
  </si>
  <si>
    <t>Brandon Nakashima</t>
  </si>
  <si>
    <t>Christopher O'Connell</t>
  </si>
  <si>
    <t>AUS</t>
  </si>
  <si>
    <t>Alejandro Tabilo</t>
  </si>
  <si>
    <t>CHI</t>
  </si>
  <si>
    <t xml:space="preserve">Hangzhou Open - Hangzhou, World Tour, CHN, Hard, 15/09/2025, $1.049M, ATP 250                                                                                                                                                                                                                                                        </t>
  </si>
  <si>
    <t>Valentin Royer</t>
  </si>
  <si>
    <t>FRA</t>
  </si>
  <si>
    <t>Learner Tien</t>
  </si>
  <si>
    <t>Corentin Moutet</t>
  </si>
  <si>
    <t>Tomas Martin Etcheverry</t>
  </si>
  <si>
    <t>ARG</t>
  </si>
  <si>
    <t>Dalibor Svrcina</t>
  </si>
  <si>
    <t>CZE</t>
  </si>
  <si>
    <t>Alexander Bublik</t>
  </si>
  <si>
    <t>Yibing Wu</t>
  </si>
  <si>
    <t>CHN</t>
  </si>
  <si>
    <t>Daniil Medvedev</t>
  </si>
  <si>
    <t>RUS</t>
  </si>
  <si>
    <t xml:space="preserve">Korea Open - Seoul, World Tour, KOR, Hard, 15/09/2025, $1.064M, WTA 500                                                                                                                                                                                                                                                        </t>
  </si>
  <si>
    <t>Iga Swiatek</t>
  </si>
  <si>
    <t>POL</t>
  </si>
  <si>
    <t>Ekaterina Alexandrova</t>
  </si>
  <si>
    <t>x</t>
  </si>
  <si>
    <r>
      <t xml:space="preserve">Tabilo 3-0. Most recent Sep 2025, hard, O'Connell retired. Tabilo won on clay in Apr 2024, 2 sets. He won on hard in 2023, 3 sets. Hard win %'s are better for O'Connell.
O'Connell reached the 2nd round last season. 3 sets win over Halys in the 1st round. Easy win over Zhou in the 2nd round. 3rd Round in Toronto 2025. 4 ATP 2nd rounds in 2025. 
Tabilo has come through the qual rounds. 2 sets win over Thompson in the 1st round. 2 sets win over Darderi in the 2nd round. CH final last week. 
12 month and 2025 stats favour Tabilo on serve. 
</t>
    </r>
    <r>
      <rPr>
        <b/>
        <sz val="12"/>
        <color theme="1"/>
        <rFont val="Calibri"/>
        <family val="2"/>
        <scheme val="minor"/>
      </rPr>
      <t>Back Tabilo around 2.00 to 2.20 and remove liability at 1.60. Decent chance of 3 sets.</t>
    </r>
  </si>
  <si>
    <r>
      <t xml:space="preserve">Nakashima 2-1. Most recent Sep 2022, hard, Nakashima in 2. Giron won on clay, 3 sets. Nakashima won on hard in 2020, 3 sets. Hard win %'s are a little better for Nakashima. 
Giron had a 2 sets win over Quinn in the 1st round. 2 sets win over Sonego in the 2nd round. He reached the 4th Round in Indian Wells 2025, Quarter finals in Acapulco 2025, 3rd Round at the Australian Open 2025, Quarter finals in Adelaide 2025, 3rd Round in Shanghai 2024.
Nakashima beat Shang in the 2nd round. He reached the 2nd round of the US Open. Quarter final in Washington. 4th round in Miami. 4th round in Indian Wells. Semi final in Acapulco. Semi final in Hangzhou 2024. 
12 month and 2025 stats are stronger for Nakashima on serve. 
</t>
    </r>
    <r>
      <rPr>
        <b/>
        <sz val="12"/>
        <color theme="1"/>
        <rFont val="Calibri"/>
        <family val="2"/>
        <scheme val="minor"/>
      </rPr>
      <t>Back Nakashima around 1.90 to 2.20 and remove liability at 1.60.</t>
    </r>
  </si>
  <si>
    <r>
      <t xml:space="preserve">Basilashvilli 2-1. Most recent July 2025, grass, Basilashvilli in 4. Musetti won indoors in Nov 2022, 2 sets. Basilashvilli won on grass in June 2022, 2 sets. Hard win %'s are a little better for Basilashvilli in the last year. They are even in 2025.
Musetti reached the final last year. 3 sets win over Prizmic in the 2nd round. Quarter finals at the US Open 2025, 4th Round in Miami 2025, 3rd Round at the Australian Open 2025.
Basilashvilli has come through the qual rounds. 2 sets win over Harris in the 1st round. 2 sets win over Mcdonald as underdog in the 2nd round. Very little ATP success on hard in the last year. CH title in Nov. 
12 month and 2025 ATP stats are stronger for Musetti. 
</t>
    </r>
    <r>
      <rPr>
        <b/>
        <sz val="12"/>
        <color theme="1"/>
        <rFont val="Calibri"/>
        <family val="2"/>
        <scheme val="minor"/>
      </rPr>
      <t>Back Musetti around 2.00 to 2.20 and remove liability at 1.60.</t>
    </r>
  </si>
  <si>
    <r>
      <t xml:space="preserve">1st meeting. Hard win %'s are  better for Shevchenko. 
Daniel reached the 2nd round last year. He has come through the qual rounds. Easy win over Wong as underdog in the 1st round. 3 sets win over Daniel in the 2nd round. 2nd round in Shanghai. 
Shevchenko came through the 1st round when Monfils retired. 3 sets win over Perricard in the 2nd round. He reached the final of a Challenger in Aug. 3rd Round in Shanghai 2024. Most of his ATP hard wins in the last 12 months were in qual rounds. 
12 month and 2025 stats are stronger for Daniel. Good chance of 3 sets.
</t>
    </r>
    <r>
      <rPr>
        <b/>
        <sz val="12"/>
        <color theme="1"/>
        <rFont val="Calibri"/>
        <family val="2"/>
        <scheme val="minor"/>
      </rPr>
      <t>Lay Shevchenko around 1.60 and remove liability at 2.10. Lay set 1 winner.</t>
    </r>
  </si>
  <si>
    <r>
      <t xml:space="preserve">Etcheverry 2-0. Most recent Apr 2025, clay, 3 sets. He won on clay in Feb 2025, 2 sets. Hard win %'s favour Moutet.
Moutet lost in the 1st round last year. 3rd set tie break win over Cazaux in the 2nd round. Semi final in Washington. 3rd round of the Australian Open. 
Etcheverry had a 2 sets win over Dzumhur in the 1st round. Easy win over Hijikata in the 2nd round. He reached the 2nd round of the US Open and Cincinnati. 3rd Round in Toronto 2025.2nd rounds of the Australian Open and Adelaide. 
12 month and 2025 stats are stronger for Etcheverry on serve.
</t>
    </r>
    <r>
      <rPr>
        <b/>
        <sz val="12"/>
        <color theme="1"/>
        <rFont val="Calibri"/>
        <family val="2"/>
        <scheme val="minor"/>
      </rPr>
      <t xml:space="preserve">Back Etcheverry around 2.20 to 2.30 and remove liability at 1.70. </t>
    </r>
  </si>
  <si>
    <r>
      <t xml:space="preserve">1st meeting. 12 month hard win %'s are a little better for Tien. They are even in 2025. 
Royer has come through the qual rounds. 3 sets win over Kovacevic in the 1st round. 2 sets win over Rublev as huge underdog in the 2nd round. 2nd round at the US Open and Cincinnati. 
Tien needed 3 sets in the 1st round against Navone. 2 sets win in the 2nd round. He reached the 4th Round in Toronto 2025, 3rd Round in Washington 2025, Quarter finals in Acapulco 2025, 4th Round at the Australian Open 2025.
12 month and 2025 stats are better for Royer. 
</t>
    </r>
    <r>
      <rPr>
        <b/>
        <sz val="12"/>
        <color theme="1"/>
        <rFont val="Calibri"/>
        <family val="2"/>
        <scheme val="minor"/>
      </rPr>
      <t xml:space="preserve">Lay Tien around 1.35 and remove liability at 1.70. Lay set 1 winner. </t>
    </r>
  </si>
  <si>
    <r>
      <t xml:space="preserve">Medvedev 2-0. Most recent July 2025, hard, 2 sets. Straight sets win on hard in Sep 2022. Hard win %'s favour Wu.
Wu lost in the 1st round last season. 3 sets win over Mannarino in the 1st round. 3 sets win over Korda in the 2nd round. 3rd Round in Washington 2025, 3rd Round in Shanghai 2024.
Medvedev had an easy win over Basavareddy in the 2nd round. He reached the Quarter finals in Washington 2025, Semi finals in Indian Wells 2025, Quarter finals in Dubai  2025, Quarter finals in Doha 2025, Quarter finals in Shanghai 2024, Semi finals in Beijing 2024.
12 month and 2025 stats favour Med overall. 
</t>
    </r>
    <r>
      <rPr>
        <b/>
        <sz val="12"/>
        <color theme="1"/>
        <rFont val="Calibri"/>
        <family val="2"/>
        <scheme val="minor"/>
      </rPr>
      <t>Lay Med around 1.20 and remove liability at 1.40. Back him around 1.85 to 2.00 and remove liability at 1.45</t>
    </r>
  </si>
  <si>
    <r>
      <t xml:space="preserve">1st meeting. Hard win %'s are better for Svrcina. 
Svrcina lost in the qual rounds last season. This time, he made it through qualifying. 2 sets win over a below par Berrettini in the 1st round. CH title in Aug. CH title and semi final in Feb.
Bublik had a 3 sets win over Vukic in the 2nd round. 4th round of the US Open. 
</t>
    </r>
    <r>
      <rPr>
        <b/>
        <sz val="12"/>
        <color theme="1"/>
        <rFont val="Calibri"/>
        <family val="2"/>
        <scheme val="minor"/>
      </rPr>
      <t>Back Bublik around 1.80 to 1.90 and remove liability at 1.45.</t>
    </r>
  </si>
  <si>
    <r>
      <t xml:space="preserve">Swiatek 5-2. Most recent Sep 2025, hard, 2 sets. She won on grass in June 2025, 2 sets. Alexandrova won on hard in March 2024, 2 sets. Hard win %'s favour Swiatek. 
Swiatek had an easy win over Cirstea in the 2nd round. 2 sets win over Krejcikova in the Quarter final. Easy win over Joint in the semi final. She reached the Quarter finals at the US Open 2025, Title in Cincinnati 2025, 4th Round in Montreal 2025, Quarter finals in Miami 2025, Semi finals in Indian Wells 2025, Quarter finals in Dubai 2025, Semi finals in Doha 2025, Semi finals at the Australian Open 2025.
Alexandrova reached the 2nd round last season. 3 sets win over Boisson in the 2nd round. 2 sets win over Seidel in the quarter final. 2 sets win over Siniakova in the semi final. 4th Round at the US Open 2025, Final in Monterrey 2025, 4th Round in Cincinnati 2025, Semi finals in Doha 2025, Quarter finals in Wuhan 2024.
12 month and 2025 stats are stronger for Swiatek. 
</t>
    </r>
    <r>
      <rPr>
        <b/>
        <sz val="12"/>
        <color theme="1"/>
        <rFont val="Calibri"/>
        <family val="2"/>
        <scheme val="minor"/>
      </rPr>
      <t>Back Swiatek around 1.70 or if she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</si>
</sst>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6">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0" fontId="1" fillId="7" borderId="1" xfId="6" applyFill="1" applyBorder="1" applyAlignment="1">
      <alignment horizontal="center"/>
    </xf>
    <xf numFmtId="0" fontId="1" fillId="2" borderId="2" xfId="6" applyFill="1" applyBorder="1" applyAlignment="1">
      <alignment horizontal="center"/>
    </xf>
    <xf numFmtId="20" fontId="10" fillId="0" borderId="0" xfId="0" applyNumberFormat="1" applyFont="1" applyAlignment="1">
      <alignment horizontal="center" vertical="center" wrapText="1"/>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A0C1479E-0743-4711-822D-00A507ADAA1A}"/>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50" t="s">
        <v>65</v>
      </c>
      <c r="C7" s="34" t="s">
        <v>66</v>
      </c>
      <c r="D7" s="35">
        <v>0.2717</v>
      </c>
      <c r="E7" s="36" t="s">
        <v>87</v>
      </c>
      <c r="F7" s="34">
        <v>103</v>
      </c>
      <c r="G7" s="34">
        <v>40</v>
      </c>
      <c r="H7" s="34">
        <v>2.7799999713897705</v>
      </c>
      <c r="I7" s="24"/>
      <c r="J7" s="24"/>
      <c r="K7" s="49">
        <v>0.25</v>
      </c>
      <c r="L7" s="22"/>
      <c r="M7" s="28"/>
      <c r="N7" s="31" t="str" cm="1">
        <f t="array" aca="1" ref="N7" ca="1">IF(INDIRECT("M" &amp; ROW())="x", INDIRECT("B" &amp; ROW()) &amp; IF(INDIRECT("E" &amp; ROW())="x", " in 2", " in 3"), "")</f>
        <v/>
      </c>
      <c r="O7" s="22" t="str">
        <f ca="1">IF(N7="x", C7 &amp; IF(F7="x", " in 2", " in 3"), "")</f>
        <v/>
      </c>
    </row>
    <row r="8" spans="1:15" ht="234" x14ac:dyDescent="0.3">
      <c r="A8" s="37"/>
      <c r="B8" s="52" t="s">
        <v>67</v>
      </c>
      <c r="C8" s="37" t="s">
        <v>68</v>
      </c>
      <c r="D8" s="38">
        <v>0.72829999999999995</v>
      </c>
      <c r="E8" s="39"/>
      <c r="F8" s="37">
        <v>112</v>
      </c>
      <c r="G8" s="37">
        <v>97</v>
      </c>
      <c r="H8" s="37">
        <v>1.4950000047683716</v>
      </c>
      <c r="I8" s="24">
        <v>1.59</v>
      </c>
      <c r="J8" s="24">
        <v>1.75</v>
      </c>
      <c r="K8" s="55" t="s">
        <v>88</v>
      </c>
      <c r="L8" s="22">
        <v>7</v>
      </c>
      <c r="M8" s="54" t="s">
        <v>87</v>
      </c>
      <c r="N8" s="31" t="str" cm="1">
        <f t="array" aca="1" ref="N8" ca="1">IF(INDIRECT("M" &amp; ROW())="x", INDIRECT("B" &amp; ROW()) &amp; IF(INDIRECT("E" &amp; ROW())="x", " in 2", " in 3"), "")</f>
        <v>Alejandro Tabilo in 3</v>
      </c>
      <c r="O8" s="22" t="str">
        <f ca="1">IF(N8="x", C8 &amp; IF(F8="x", " in 2", " in 3"), "")</f>
        <v/>
      </c>
    </row>
    <row r="9" spans="1:15" x14ac:dyDescent="0.3">
      <c r="A9" s="34">
        <v>2</v>
      </c>
      <c r="B9" s="50" t="s">
        <v>62</v>
      </c>
      <c r="C9" s="34" t="s">
        <v>63</v>
      </c>
      <c r="D9" s="35">
        <v>0.3276</v>
      </c>
      <c r="E9" s="36"/>
      <c r="F9" s="34">
        <v>50</v>
      </c>
      <c r="G9" s="34">
        <v>61</v>
      </c>
      <c r="H9" s="34">
        <v>2.9900000095367432</v>
      </c>
      <c r="I9" s="24"/>
      <c r="J9" s="24"/>
      <c r="K9" s="13"/>
      <c r="L9" s="22"/>
      <c r="M9" s="28"/>
      <c r="N9" s="31" t="str" cm="1">
        <f t="array" aca="1" ref="N9" ca="1">IF(INDIRECT("M" &amp; ROW())="x", INDIRECT("B" &amp; ROW()) &amp; IF(INDIRECT("E" &amp; ROW())="x", " in 2", " in 3"), "")</f>
        <v/>
      </c>
    </row>
    <row r="10" spans="1:15" ht="234" x14ac:dyDescent="0.3">
      <c r="A10" s="37"/>
      <c r="B10" s="52" t="s">
        <v>64</v>
      </c>
      <c r="C10" s="37" t="s">
        <v>63</v>
      </c>
      <c r="D10" s="38">
        <v>0.6724</v>
      </c>
      <c r="E10" s="39" t="s">
        <v>87</v>
      </c>
      <c r="F10" s="37">
        <v>33</v>
      </c>
      <c r="G10" s="37">
        <v>31</v>
      </c>
      <c r="H10" s="37">
        <v>1.4390000104904175</v>
      </c>
      <c r="I10" s="24">
        <v>1.5</v>
      </c>
      <c r="J10" s="24">
        <v>1.6</v>
      </c>
      <c r="K10" s="55" t="s">
        <v>89</v>
      </c>
      <c r="L10" s="22">
        <v>7.5</v>
      </c>
      <c r="M10" s="54" t="s">
        <v>87</v>
      </c>
      <c r="N10" s="31" t="str" cm="1">
        <f t="array" aca="1" ref="N10" ca="1">IF(INDIRECT("M" &amp; ROW())="x", INDIRECT("B" &amp; ROW()) &amp; IF(INDIRECT("E" &amp; ROW())="x", " in 2", " in 3"), "")</f>
        <v>Brandon Nakashima in 2</v>
      </c>
    </row>
    <row r="11" spans="1:15" x14ac:dyDescent="0.3">
      <c r="A11" s="34">
        <v>3</v>
      </c>
      <c r="B11" s="53" t="s">
        <v>54</v>
      </c>
      <c r="C11" s="34" t="s">
        <v>55</v>
      </c>
      <c r="D11" s="35">
        <v>0.47120000000000001</v>
      </c>
      <c r="E11" s="36" t="s">
        <v>87</v>
      </c>
      <c r="F11" s="34">
        <v>9</v>
      </c>
      <c r="G11" s="34">
        <v>36</v>
      </c>
      <c r="H11" s="34">
        <v>1.2389999628067017</v>
      </c>
      <c r="I11" s="24">
        <v>1.41</v>
      </c>
      <c r="J11" s="24">
        <v>1.45</v>
      </c>
      <c r="K11" s="13"/>
      <c r="L11" s="22"/>
      <c r="M11" s="54" t="s">
        <v>87</v>
      </c>
      <c r="N11" s="31" t="str" cm="1">
        <f t="array" aca="1" ref="N11" ca="1">IF(INDIRECT("M" &amp; ROW())="x", INDIRECT("B" &amp; ROW()) &amp; IF(INDIRECT("E" &amp; ROW())="x", " in 2", " in 3"), "")</f>
        <v>Lorenzo Musetti in 2</v>
      </c>
    </row>
    <row r="12" spans="1:15" ht="234" x14ac:dyDescent="0.3">
      <c r="A12" s="37"/>
      <c r="B12" s="51" t="s">
        <v>56</v>
      </c>
      <c r="C12" s="37" t="s">
        <v>57</v>
      </c>
      <c r="D12" s="38">
        <v>0.52880000000000005</v>
      </c>
      <c r="E12" s="39"/>
      <c r="F12" s="37">
        <v>114</v>
      </c>
      <c r="G12" s="37">
        <v>149</v>
      </c>
      <c r="H12" s="37">
        <v>4.5100002288818359</v>
      </c>
      <c r="I12" s="24"/>
      <c r="J12" s="24"/>
      <c r="K12" s="55" t="s">
        <v>90</v>
      </c>
      <c r="L12" s="22">
        <v>7.5</v>
      </c>
      <c r="M12" s="28"/>
      <c r="N12" s="31" t="str" cm="1">
        <f t="array" aca="1" ref="N12" ca="1">IF(INDIRECT("M" &amp; ROW())="x", INDIRECT("B" &amp; ROW()) &amp; IF(INDIRECT("E" &amp; ROW())="x", " in 2", " in 3"), "")</f>
        <v/>
      </c>
    </row>
    <row r="13" spans="1:15" x14ac:dyDescent="0.3">
      <c r="A13" s="34">
        <v>4</v>
      </c>
      <c r="B13" s="50" t="s">
        <v>58</v>
      </c>
      <c r="C13" s="34" t="s">
        <v>59</v>
      </c>
      <c r="D13" s="35">
        <v>0.31580000000000003</v>
      </c>
      <c r="E13" s="36"/>
      <c r="F13" s="34">
        <v>168</v>
      </c>
      <c r="G13" s="34">
        <v>109</v>
      </c>
      <c r="H13" s="34">
        <v>2.2000000476837158</v>
      </c>
      <c r="I13" s="24"/>
      <c r="J13" s="24">
        <v>1.9</v>
      </c>
      <c r="K13" s="13"/>
      <c r="L13" s="22"/>
      <c r="M13" s="54" t="s">
        <v>87</v>
      </c>
      <c r="N13" s="31" t="str" cm="1">
        <f t="array" aca="1" ref="N13" ca="1">IF(INDIRECT("M" &amp; ROW())="x", INDIRECT("B" &amp; ROW()) &amp; IF(INDIRECT("E" &amp; ROW())="x", " in 2", " in 3"), "")</f>
        <v>Taro Daniel in 3</v>
      </c>
    </row>
    <row r="14" spans="1:15" ht="202.8" x14ac:dyDescent="0.3">
      <c r="A14" s="37"/>
      <c r="B14" s="51" t="s">
        <v>60</v>
      </c>
      <c r="C14" s="37" t="s">
        <v>61</v>
      </c>
      <c r="D14" s="38">
        <v>0.68420000000000003</v>
      </c>
      <c r="E14" s="39" t="s">
        <v>87</v>
      </c>
      <c r="F14" s="37">
        <v>96</v>
      </c>
      <c r="G14" s="37">
        <v>127</v>
      </c>
      <c r="H14" s="37">
        <v>1.7460000514984131</v>
      </c>
      <c r="I14" s="24">
        <v>1.96</v>
      </c>
      <c r="J14" s="24">
        <v>2.1</v>
      </c>
      <c r="K14" s="55" t="s">
        <v>91</v>
      </c>
      <c r="L14" s="22">
        <v>6.5</v>
      </c>
      <c r="M14" s="22"/>
      <c r="N14" s="31" t="str" cm="1">
        <f t="array" aca="1" ref="N14" ca="1">IF(INDIRECT("M" &amp; ROW())="x", INDIRECT("B" &amp; ROW()) &amp; IF(INDIRECT("E" &amp; ROW())="x", " in 2", " in 3"), "")</f>
        <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69</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50" t="s">
        <v>73</v>
      </c>
      <c r="C19" s="34" t="s">
        <v>71</v>
      </c>
      <c r="D19" s="35">
        <v>0.24840000000000001</v>
      </c>
      <c r="E19" s="36"/>
      <c r="F19" s="34">
        <v>39</v>
      </c>
      <c r="G19" s="34">
        <v>132</v>
      </c>
      <c r="H19" s="34">
        <v>1.9429999589920044</v>
      </c>
      <c r="I19" s="24"/>
      <c r="J19" s="24"/>
      <c r="K19" s="49">
        <v>0.27083333333333331</v>
      </c>
      <c r="L19" s="22"/>
      <c r="M19" s="22"/>
      <c r="N19" s="31" t="str" cm="1">
        <f t="array" aca="1" ref="N19" ca="1">IF(INDIRECT("M" &amp; ROW())="x", INDIRECT("B" &amp; ROW()) &amp; IF(INDIRECT("E" &amp; ROW())="x", " in 2", " in 3"), "")</f>
        <v/>
      </c>
    </row>
    <row r="20" spans="1:14" ht="218.4" x14ac:dyDescent="0.3">
      <c r="A20" s="37"/>
      <c r="B20" s="51" t="s">
        <v>74</v>
      </c>
      <c r="C20" s="37" t="s">
        <v>75</v>
      </c>
      <c r="D20" s="38">
        <v>0.75160000000000005</v>
      </c>
      <c r="E20" s="39" t="s">
        <v>87</v>
      </c>
      <c r="F20" s="37">
        <v>63</v>
      </c>
      <c r="G20" s="37">
        <v>68</v>
      </c>
      <c r="H20" s="37">
        <v>1.9429999589920044</v>
      </c>
      <c r="I20" s="24">
        <v>1.74</v>
      </c>
      <c r="J20" s="24">
        <v>1.7</v>
      </c>
      <c r="K20" s="55" t="s">
        <v>92</v>
      </c>
      <c r="L20" s="22">
        <v>7.5</v>
      </c>
      <c r="M20" s="54" t="s">
        <v>87</v>
      </c>
      <c r="N20" s="31" t="str" cm="1">
        <f t="array" aca="1" ref="N20" ca="1">IF(INDIRECT("M" &amp; ROW())="x", INDIRECT("B" &amp; ROW()) &amp; IF(INDIRECT("E" &amp; ROW())="x", " in 2", " in 3"), "")</f>
        <v>Tomas Martin Etcheverry in 2</v>
      </c>
    </row>
    <row r="21" spans="1:14" x14ac:dyDescent="0.3">
      <c r="A21" s="34">
        <v>2</v>
      </c>
      <c r="B21" s="50" t="s">
        <v>70</v>
      </c>
      <c r="C21" s="34" t="s">
        <v>71</v>
      </c>
      <c r="D21" s="35">
        <v>0.42659999999999998</v>
      </c>
      <c r="E21" s="36"/>
      <c r="F21" s="34">
        <v>88</v>
      </c>
      <c r="G21" s="34">
        <v>420</v>
      </c>
      <c r="H21" s="34">
        <v>2.630000114440918</v>
      </c>
      <c r="I21" s="24"/>
      <c r="J21" s="24">
        <v>2</v>
      </c>
      <c r="K21" s="13"/>
      <c r="L21" s="22"/>
      <c r="M21" s="54" t="s">
        <v>87</v>
      </c>
      <c r="N21" s="31" t="str" cm="1">
        <f t="array" aca="1" ref="N21" ca="1">IF(INDIRECT("M" &amp; ROW())="x", INDIRECT("B" &amp; ROW()) &amp; IF(INDIRECT("E" &amp; ROW())="x", " in 2", " in 3"), "")</f>
        <v>Valentin Royer in 3</v>
      </c>
    </row>
    <row r="22" spans="1:14" ht="218.4" x14ac:dyDescent="0.3">
      <c r="A22" s="37"/>
      <c r="B22" s="52" t="s">
        <v>72</v>
      </c>
      <c r="C22" s="37" t="s">
        <v>63</v>
      </c>
      <c r="D22" s="38">
        <v>0.57340000000000002</v>
      </c>
      <c r="E22" s="39" t="s">
        <v>87</v>
      </c>
      <c r="F22" s="37">
        <v>54</v>
      </c>
      <c r="G22" s="37">
        <v>38</v>
      </c>
      <c r="H22" s="37">
        <v>1.5410000085830688</v>
      </c>
      <c r="I22" s="24">
        <v>1.65</v>
      </c>
      <c r="J22" s="24">
        <v>2</v>
      </c>
      <c r="K22" s="55" t="s">
        <v>93</v>
      </c>
      <c r="L22" s="22">
        <v>6.5</v>
      </c>
      <c r="M22" s="22"/>
      <c r="N22" s="31" t="str" cm="1">
        <f t="array" aca="1" ref="N22" ca="1">IF(INDIRECT("M" &amp; ROW())="x", INDIRECT("B" &amp; ROW()) &amp; IF(INDIRECT("E" &amp; ROW())="x", " in 2", " in 3"), "")</f>
        <v/>
      </c>
    </row>
    <row r="23" spans="1:14" x14ac:dyDescent="0.3">
      <c r="A23" s="34">
        <v>3</v>
      </c>
      <c r="B23" s="50" t="s">
        <v>79</v>
      </c>
      <c r="C23" s="34" t="s">
        <v>80</v>
      </c>
      <c r="D23" s="35">
        <v>0.44190000000000002</v>
      </c>
      <c r="E23" s="36"/>
      <c r="F23" s="34">
        <v>196</v>
      </c>
      <c r="G23" s="34">
        <v>208</v>
      </c>
      <c r="H23" s="34">
        <v>3.619999885559082</v>
      </c>
      <c r="I23" s="24"/>
      <c r="J23" s="24"/>
      <c r="K23" s="13"/>
      <c r="L23" s="22"/>
      <c r="M23" s="22"/>
      <c r="N23" s="31" t="str" cm="1">
        <f t="array" aca="1" ref="N23" ca="1">IF(INDIRECT("M" &amp; ROW())="x", INDIRECT("B" &amp; ROW()) &amp; IF(INDIRECT("E" &amp; ROW())="x", " in 2", " in 3"), "")</f>
        <v/>
      </c>
    </row>
    <row r="24" spans="1:14" ht="234" x14ac:dyDescent="0.3">
      <c r="A24" s="37"/>
      <c r="B24" s="52" t="s">
        <v>81</v>
      </c>
      <c r="C24" s="37" t="s">
        <v>82</v>
      </c>
      <c r="D24" s="38">
        <v>0.55810000000000004</v>
      </c>
      <c r="E24" s="39" t="s">
        <v>87</v>
      </c>
      <c r="F24" s="37">
        <v>18</v>
      </c>
      <c r="G24" s="37">
        <v>5</v>
      </c>
      <c r="H24" s="37">
        <v>1.3279999494552612</v>
      </c>
      <c r="I24" s="24">
        <v>1.31</v>
      </c>
      <c r="J24" s="24">
        <v>1.35</v>
      </c>
      <c r="K24" s="55" t="s">
        <v>94</v>
      </c>
      <c r="L24" s="22">
        <v>7</v>
      </c>
      <c r="M24" s="54" t="s">
        <v>87</v>
      </c>
      <c r="N24" s="31" t="str" cm="1">
        <f t="array" aca="1" ref="N24" ca="1">IF(INDIRECT("M" &amp; ROW())="x", INDIRECT("B" &amp; ROW()) &amp; IF(INDIRECT("E" &amp; ROW())="x", " in 2", " in 3"), "")</f>
        <v>Daniil Medvedev in 2</v>
      </c>
    </row>
    <row r="25" spans="1:14" x14ac:dyDescent="0.3">
      <c r="A25" s="34">
        <v>4</v>
      </c>
      <c r="B25" s="50" t="s">
        <v>76</v>
      </c>
      <c r="C25" s="34" t="s">
        <v>77</v>
      </c>
      <c r="D25" s="35">
        <v>0.55530000000000002</v>
      </c>
      <c r="E25" s="36"/>
      <c r="F25" s="34">
        <v>99</v>
      </c>
      <c r="G25" s="34">
        <v>104</v>
      </c>
      <c r="H25" s="34">
        <v>3.6700000762939453</v>
      </c>
      <c r="I25" s="24"/>
      <c r="J25" s="24"/>
      <c r="K25" s="13"/>
      <c r="L25" s="22"/>
      <c r="M25" s="22"/>
      <c r="N25" s="31" t="str" cm="1">
        <f t="array" aca="1" ref="N25" ca="1">IF(INDIRECT("M" &amp; ROW())="x", INDIRECT("B" &amp; ROW()) &amp; IF(INDIRECT("E" &amp; ROW())="x", " in 2", " in 3"), "")</f>
        <v/>
      </c>
    </row>
    <row r="26" spans="1:14" ht="156" x14ac:dyDescent="0.3">
      <c r="A26" s="37"/>
      <c r="B26" s="52" t="s">
        <v>78</v>
      </c>
      <c r="C26" s="37" t="s">
        <v>61</v>
      </c>
      <c r="D26" s="38">
        <v>0.44469999999999998</v>
      </c>
      <c r="E26" s="39" t="s">
        <v>87</v>
      </c>
      <c r="F26" s="37">
        <v>19</v>
      </c>
      <c r="G26" s="37">
        <v>44</v>
      </c>
      <c r="H26" s="37">
        <v>1.3220000267028809</v>
      </c>
      <c r="I26" s="24">
        <v>1.35</v>
      </c>
      <c r="J26" s="24">
        <v>1.45</v>
      </c>
      <c r="K26" s="55" t="s">
        <v>95</v>
      </c>
      <c r="L26" s="22">
        <v>7.5</v>
      </c>
      <c r="M26" s="54" t="s">
        <v>87</v>
      </c>
      <c r="N26" s="31" t="str" cm="1">
        <f t="array" aca="1" ref="N26" ca="1">IF(INDIRECT("M" &amp; ROW())="x", INDIRECT("B" &amp; ROW()) &amp; IF(INDIRECT("E" &amp; ROW())="x", " in 2", " in 3"), "")</f>
        <v>Alexander Bublik in 2</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26">
    <sortCondition ref="A19:A26"/>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opLeftCell="A4" workbookViewId="0">
      <selection activeCell="K8" sqref="K8"/>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2" t="s">
        <v>83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44">
        <v>1</v>
      </c>
      <c r="B7" s="48" t="s">
        <v>84</v>
      </c>
      <c r="C7" s="44" t="s">
        <v>85</v>
      </c>
      <c r="D7" s="45">
        <v>0.92669999999999997</v>
      </c>
      <c r="E7" s="44" t="s">
        <v>87</v>
      </c>
      <c r="F7" s="44">
        <v>2</v>
      </c>
      <c r="G7" s="44">
        <v>2</v>
      </c>
      <c r="H7" s="44">
        <v>1.156000018119812</v>
      </c>
      <c r="I7" s="24">
        <v>1.1399999999999999</v>
      </c>
      <c r="J7" s="24">
        <v>1.2</v>
      </c>
      <c r="K7" s="49">
        <v>0.375</v>
      </c>
      <c r="L7" s="22"/>
      <c r="M7" s="54" t="s">
        <v>87</v>
      </c>
      <c r="N7" s="31" t="str" cm="1">
        <f t="array" aca="1" ref="N7" ca="1">IF(INDIRECT("M" &amp; ROW())="x", INDIRECT("B" &amp; ROW()) &amp; IF(INDIRECT("E" &amp; ROW())="x", " in 2", " in 3"), "")</f>
        <v>Iga Swiatek in 2</v>
      </c>
    </row>
    <row r="8" spans="1:14" ht="296.39999999999998" x14ac:dyDescent="0.3">
      <c r="A8" s="43"/>
      <c r="B8" s="47" t="s">
        <v>86</v>
      </c>
      <c r="C8" s="43" t="s">
        <v>82</v>
      </c>
      <c r="D8" s="46">
        <v>7.3300000000000004E-2</v>
      </c>
      <c r="E8" s="43"/>
      <c r="F8" s="43">
        <v>11</v>
      </c>
      <c r="G8" s="43">
        <v>24</v>
      </c>
      <c r="H8" s="43">
        <v>6.1500000953674316</v>
      </c>
      <c r="I8" s="24"/>
      <c r="J8" s="24"/>
      <c r="K8" s="55" t="s">
        <v>96</v>
      </c>
      <c r="L8" s="22">
        <v>7.5</v>
      </c>
      <c r="M8" s="22"/>
      <c r="N8" s="31" t="str" cm="1">
        <f t="array" aca="1" ref="N8" ca="1">IF(INDIRECT("M" &amp; ROW())="x", INDIRECT("B" &amp; ROW()) &amp; IF(INDIRECT("E" &amp; ROW())="x", " in 2", " in 3"), "")</f>
        <v/>
      </c>
    </row>
    <row r="9" spans="1:14" x14ac:dyDescent="0.3">
      <c r="A9" s="10"/>
      <c r="B9" s="22"/>
      <c r="C9" s="22"/>
      <c r="D9" s="22"/>
      <c r="E9" s="23"/>
      <c r="F9" s="22"/>
      <c r="G9" s="22"/>
      <c r="H9" s="22"/>
      <c r="I9" s="24"/>
      <c r="J9" s="24"/>
      <c r="K9" s="13"/>
      <c r="L9" s="22"/>
      <c r="M9" s="22"/>
      <c r="N9" s="31" t="str" cm="1">
        <f t="array" aca="1" ref="N9" ca="1">IF(INDIRECT("M" &amp; ROW())="x", INDIRECT("B" &amp; ROW()) &amp; IF(INDIRECT("E" &amp; ROW())="x", " in 2", " in 3"), "")</f>
        <v/>
      </c>
    </row>
    <row r="10" spans="1:14" x14ac:dyDescent="0.3">
      <c r="A10" s="10"/>
      <c r="B10" s="22"/>
      <c r="C10" s="22"/>
      <c r="D10" s="22"/>
      <c r="E10" s="23"/>
      <c r="F10" s="22"/>
      <c r="G10" s="22"/>
      <c r="H10" s="22"/>
      <c r="I10" s="24"/>
      <c r="J10" s="24"/>
      <c r="K10" s="13"/>
      <c r="L10" s="22"/>
      <c r="M10" s="22"/>
      <c r="N10" s="31" t="str" cm="1">
        <f t="array" aca="1" ref="N10" ca="1">IF(INDIRECT("M" &amp; ROW())="x", INDIRECT("B" &amp; ROW()) &amp; IF(INDIRECT("E" &amp; ROW())="x", " in 2", " in 3"), "")</f>
        <v/>
      </c>
    </row>
    <row r="11" spans="1:14"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10"/>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10"/>
      <c r="B13" s="22"/>
      <c r="C13" s="22"/>
      <c r="D13" s="22"/>
      <c r="E13" s="23"/>
      <c r="F13" s="22"/>
      <c r="G13" s="22"/>
      <c r="H13" s="22"/>
      <c r="I13" s="24"/>
      <c r="J13" s="24"/>
      <c r="K13" s="13"/>
      <c r="L13" s="22"/>
      <c r="M13" s="22"/>
      <c r="N13" s="31" t="str" cm="1">
        <f t="array" aca="1" ref="N13" ca="1">IF(INDIRECT("M" &amp; ROW())="x", INDIRECT("B" &amp; ROW()) &amp; IF(INDIRECT("E" &amp; ROW())="x", " in 2", " in 3"), "")</f>
        <v/>
      </c>
    </row>
    <row r="14" spans="1:14" x14ac:dyDescent="0.3">
      <c r="A14" s="10"/>
      <c r="B14" s="22"/>
      <c r="C14" s="22"/>
      <c r="D14" s="22"/>
      <c r="E14" s="23"/>
      <c r="F14" s="22"/>
      <c r="G14" s="22"/>
      <c r="H14" s="22"/>
      <c r="I14" s="24"/>
      <c r="J14" s="24"/>
      <c r="K14" s="13"/>
      <c r="L14" s="22"/>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2025-09-20T22:44:05Z</dcterms:modified>
</cp:coreProperties>
</file>