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5385A3F4-C06A-40D5-A7A1-2DDEBA1ABDEA}" xr6:coauthVersionLast="47" xr6:coauthVersionMax="47" xr10:uidLastSave="{00000000-0000-0000-0000-000000000000}"/>
  <bookViews>
    <workbookView xWindow="-96" yWindow="24" windowWidth="23232" windowHeight="118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158" i="6" a="1"/>
  <c r="N173" i="1" a="1"/>
  <c r="N180" i="1" a="1"/>
  <c r="N186" i="6" a="1"/>
  <c r="N199" i="6" a="1"/>
  <c r="N65" i="6" a="1"/>
  <c r="N196" i="6" a="1"/>
  <c r="N167" i="6" a="1"/>
  <c r="N170" i="6" a="1"/>
  <c r="N16" i="6" a="1"/>
  <c r="N52" i="6" a="1"/>
  <c r="N147" i="6" a="1"/>
  <c r="N102" i="6" a="1"/>
  <c r="N20" i="1" a="1"/>
  <c r="N31" i="6" a="1"/>
  <c r="N120" i="1" a="1"/>
  <c r="N23" i="6" a="1"/>
  <c r="N208" i="6" a="1"/>
  <c r="N209" i="6" a="1"/>
  <c r="N119" i="6" a="1"/>
  <c r="N164" i="1" a="1"/>
  <c r="N200" i="6" a="1"/>
  <c r="N13" i="1" a="1"/>
  <c r="N169" i="1" a="1"/>
  <c r="N172" i="6" a="1"/>
  <c r="N63" i="1" a="1"/>
  <c r="N176" i="1" a="1"/>
  <c r="N63" i="6" a="1"/>
  <c r="N117" i="1" a="1"/>
  <c r="N64" i="6" a="1"/>
  <c r="N19" i="6" a="1"/>
  <c r="N79" i="1" a="1"/>
  <c r="N166" i="1" a="1"/>
  <c r="N166" i="6"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30" i="6" a="1"/>
  <c r="N126" i="6" a="1"/>
  <c r="N59" i="1" a="1"/>
  <c r="N19" i="1" a="1"/>
  <c r="N81" i="1" a="1"/>
  <c r="N105" i="6" a="1"/>
  <c r="N47" i="1" a="1"/>
  <c r="N20" i="6" a="1"/>
  <c r="N115" i="1" a="1"/>
  <c r="N42" i="1" a="1"/>
  <c r="N58" i="6" a="1"/>
  <c r="N65" i="1" a="1"/>
  <c r="N88" i="1" a="1"/>
  <c r="N82" i="1" a="1"/>
  <c r="N114" i="1" a="1"/>
  <c r="N179" i="1" a="1"/>
  <c r="N108" i="1" a="1"/>
  <c r="N46" i="6" a="1"/>
  <c r="N49" i="1" a="1"/>
  <c r="N115" i="6" a="1"/>
  <c r="N33" i="1" a="1"/>
  <c r="N25" i="6" a="1"/>
  <c r="N136" i="1" a="1"/>
  <c r="N15" i="1" a="1"/>
  <c r="N183" i="6" a="1"/>
  <c r="N11" i="1" a="1"/>
  <c r="N153" i="6" a="1"/>
  <c r="N138" i="6" a="1"/>
  <c r="N75" i="1" a="1"/>
  <c r="N140" i="6" a="1"/>
  <c r="N103" i="1" a="1"/>
  <c r="N179" i="6" a="1"/>
  <c r="N206" i="6" a="1"/>
  <c r="N11" i="6" a="1"/>
  <c r="N76" i="1" a="1"/>
  <c r="N100" i="6" a="1"/>
  <c r="N85" i="1" a="1"/>
  <c r="N151" i="1" a="1"/>
  <c r="N90" i="6" a="1"/>
  <c r="N78" i="1" a="1"/>
  <c r="N161" i="1" a="1"/>
  <c r="N163" i="6" a="1"/>
  <c r="N155" i="1" a="1"/>
  <c r="N48" i="1" a="1"/>
  <c r="N181" i="6" a="1"/>
  <c r="N177" i="1" a="1"/>
  <c r="N113" i="1" a="1"/>
  <c r="N121" i="6" a="1"/>
  <c r="N61" i="1" a="1"/>
  <c r="N66" i="1" a="1"/>
  <c r="N169" i="6" a="1"/>
  <c r="N55" i="6" a="1"/>
  <c r="N102" i="1" a="1"/>
  <c r="N129" i="1" a="1"/>
  <c r="N189" i="6" a="1"/>
  <c r="N174" i="1" a="1"/>
  <c r="N131" i="1" a="1"/>
  <c r="N160" i="1" a="1"/>
  <c r="N32" i="6" a="1"/>
  <c r="N140" i="1"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139" i="6" a="1"/>
  <c r="N107" i="6" a="1"/>
  <c r="N104" i="6" a="1"/>
  <c r="N139" i="1" a="1"/>
  <c r="N85" i="6" a="1"/>
  <c r="N123" i="1" a="1"/>
  <c r="N71" i="6" a="1"/>
  <c r="N159" i="1" a="1"/>
  <c r="N50" i="1" a="1"/>
  <c r="N41" i="1" a="1"/>
  <c r="N99" i="6" a="1"/>
  <c r="N92" i="1" a="1"/>
  <c r="N165" i="6" a="1"/>
  <c r="N132" i="1" a="1"/>
  <c r="N45" i="1" a="1"/>
  <c r="N143" i="6" a="1"/>
  <c r="N112" i="1" a="1"/>
  <c r="N113" i="6" a="1"/>
  <c r="N133" i="6" a="1"/>
  <c r="N36" i="6" a="1"/>
  <c r="N118" i="6" a="1"/>
  <c r="N24" i="1" a="1"/>
  <c r="N21" i="1" a="1"/>
  <c r="N91" i="6" a="1"/>
  <c r="N127" i="1" a="1"/>
  <c r="N100" i="1" a="1"/>
  <c r="N14" i="6" a="1"/>
  <c r="N137" i="6" a="1"/>
  <c r="N59" i="6" a="1"/>
  <c r="N84" i="6" a="1"/>
  <c r="N8" i="1" a="1"/>
  <c r="N79" i="6" a="1"/>
  <c r="N184" i="6" a="1"/>
  <c r="N12" i="6" a="1"/>
  <c r="N95" i="6" a="1"/>
  <c r="N62" i="6" a="1"/>
  <c r="N168" i="1" a="1"/>
  <c r="N175" i="6" a="1"/>
  <c r="N127" i="6" a="1"/>
  <c r="N55" i="1" a="1"/>
  <c r="N111" i="6" a="1"/>
  <c r="N131" i="6" a="1"/>
  <c r="N78" i="6" a="1"/>
  <c r="N43" i="6" a="1"/>
  <c r="N181" i="1" a="1"/>
  <c r="N156" i="6" a="1"/>
  <c r="N74" i="6" a="1"/>
  <c r="N156" i="1" a="1"/>
  <c r="N157" i="1" a="1"/>
  <c r="N37" i="1" a="1"/>
  <c r="N128" i="6" a="1"/>
  <c r="N39" i="6" a="1"/>
  <c r="N101" i="1" a="1"/>
  <c r="N128" i="1" a="1"/>
  <c r="N97" i="6" a="1"/>
  <c r="N141" i="1" a="1"/>
  <c r="N60" i="6" a="1"/>
  <c r="N106" i="1"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93" i="6" a="1"/>
  <c r="N99" i="1" a="1"/>
  <c r="N71" i="1" a="1"/>
  <c r="N34" i="6" a="1"/>
  <c r="N75" i="6" a="1"/>
  <c r="N94" i="6" a="1"/>
  <c r="N37" i="6" a="1"/>
  <c r="N171" i="1" a="1"/>
  <c r="N38" i="1" a="1"/>
  <c r="N40" i="6" a="1"/>
  <c r="N97" i="1" a="1"/>
  <c r="N144" i="1" a="1"/>
  <c r="N26" i="1" a="1"/>
  <c r="N191" i="6" a="1"/>
  <c r="N35" i="6" a="1"/>
  <c r="N13" i="6" a="1"/>
  <c r="N111" i="1" a="1"/>
  <c r="N83" i="1" a="1"/>
  <c r="N93" i="1" a="1"/>
  <c r="N60" i="1" a="1"/>
  <c r="N159" i="6" a="1"/>
  <c r="N121" i="1" a="1"/>
  <c r="N144" i="6" a="1"/>
  <c r="N149" i="6" a="1"/>
  <c r="N143" i="1" a="1"/>
  <c r="N207" i="6" a="1"/>
  <c r="N173" i="6" a="1"/>
  <c r="N26" i="6" a="1"/>
  <c r="N68" i="1" a="1"/>
  <c r="N112" i="6" a="1"/>
  <c r="N27" i="6" a="1"/>
  <c r="N148" i="6" a="1"/>
  <c r="N154" i="6" a="1"/>
  <c r="N192" i="6" a="1"/>
  <c r="N31" i="1" a="1"/>
  <c r="N88" i="6" a="1"/>
  <c r="N82" i="6" a="1"/>
  <c r="N51" i="1" a="1"/>
  <c r="N117" i="6" a="1"/>
  <c r="N119" i="1" a="1"/>
  <c r="N109" i="1" a="1"/>
  <c r="N133" i="1" a="1"/>
  <c r="N7" i="1" a="1"/>
  <c r="N68" i="6" a="1"/>
  <c r="N83" i="6" a="1"/>
  <c r="N29" i="1" a="1"/>
  <c r="N155" i="6" a="1"/>
  <c r="N178" i="6" a="1"/>
  <c r="N178" i="6" l="1"/>
  <c r="N155" i="6"/>
  <c r="N29" i="1"/>
  <c r="N83" i="6"/>
  <c r="N68" i="6"/>
  <c r="N7" i="1"/>
  <c r="O7" i="1" s="1"/>
  <c r="N133" i="1"/>
  <c r="N109" i="1"/>
  <c r="N119" i="1"/>
  <c r="N117" i="6"/>
  <c r="N51" i="1"/>
  <c r="N82" i="6"/>
  <c r="N88" i="6"/>
  <c r="N31" i="1"/>
  <c r="N192" i="6"/>
  <c r="N154" i="6"/>
  <c r="N148" i="6"/>
  <c r="N27" i="6"/>
  <c r="N112" i="6"/>
  <c r="N68" i="1"/>
  <c r="N26" i="6"/>
  <c r="N173" i="6"/>
  <c r="N207" i="6"/>
  <c r="N143" i="1"/>
  <c r="N149" i="6"/>
  <c r="N144" i="6"/>
  <c r="N121" i="1"/>
  <c r="N159" i="6"/>
  <c r="N60" i="1"/>
  <c r="N93" i="1"/>
  <c r="N83" i="1"/>
  <c r="N111" i="1"/>
  <c r="N13" i="6"/>
  <c r="N35" i="6"/>
  <c r="N191" i="6"/>
  <c r="N26" i="1"/>
  <c r="N144" i="1"/>
  <c r="N97" i="1"/>
  <c r="N40" i="6"/>
  <c r="N38" i="1"/>
  <c r="N171" i="1"/>
  <c r="N37" i="6"/>
  <c r="N94" i="6"/>
  <c r="N75" i="6"/>
  <c r="N34" i="6"/>
  <c r="N71" i="1"/>
  <c r="N99" i="1"/>
  <c r="N93" i="6"/>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06" i="1"/>
  <c r="N60" i="6"/>
  <c r="N141" i="1"/>
  <c r="N97" i="6"/>
  <c r="N128" i="1"/>
  <c r="N101" i="1"/>
  <c r="N39" i="6"/>
  <c r="N128" i="6"/>
  <c r="N37" i="1"/>
  <c r="N157" i="1"/>
  <c r="N156" i="1"/>
  <c r="N74" i="6"/>
  <c r="N156" i="6"/>
  <c r="N181" i="1"/>
  <c r="N43" i="6"/>
  <c r="N78" i="6"/>
  <c r="N131" i="6"/>
  <c r="N111" i="6"/>
  <c r="N55" i="1"/>
  <c r="N127" i="6"/>
  <c r="N175" i="6"/>
  <c r="N168" i="1"/>
  <c r="N62" i="6"/>
  <c r="N95" i="6"/>
  <c r="N12" i="6"/>
  <c r="N184" i="6"/>
  <c r="N79" i="6"/>
  <c r="N8" i="1"/>
  <c r="O8" i="1" s="1"/>
  <c r="N84" i="6"/>
  <c r="N59" i="6"/>
  <c r="N137" i="6"/>
  <c r="N14" i="6"/>
  <c r="N100" i="1"/>
  <c r="N127" i="1"/>
  <c r="N91" i="6"/>
  <c r="N21" i="1"/>
  <c r="N24" i="1"/>
  <c r="N118" i="6"/>
  <c r="N36" i="6"/>
  <c r="N133" i="6"/>
  <c r="N113" i="6"/>
  <c r="N112" i="1"/>
  <c r="N143" i="6"/>
  <c r="N45" i="1"/>
  <c r="N132" i="1"/>
  <c r="N165" i="6"/>
  <c r="N92" i="1"/>
  <c r="N99" i="6"/>
  <c r="N41" i="1"/>
  <c r="N50" i="1"/>
  <c r="N159" i="1"/>
  <c r="N71" i="6"/>
  <c r="N123" i="1"/>
  <c r="N85" i="6"/>
  <c r="N139" i="1"/>
  <c r="N104" i="6"/>
  <c r="N107" i="6"/>
  <c r="N139"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140" i="1"/>
  <c r="N32" i="6"/>
  <c r="N160" i="1"/>
  <c r="N131" i="1"/>
  <c r="N174" i="1"/>
  <c r="N189" i="6"/>
  <c r="N129" i="1"/>
  <c r="N102" i="1"/>
  <c r="N55" i="6"/>
  <c r="N169" i="6"/>
  <c r="N66" i="1"/>
  <c r="N61" i="1"/>
  <c r="N121" i="6"/>
  <c r="N113" i="1"/>
  <c r="N177" i="1"/>
  <c r="N181" i="6"/>
  <c r="N48" i="1"/>
  <c r="N155" i="1"/>
  <c r="N163" i="6"/>
  <c r="N161" i="1"/>
  <c r="N78" i="1"/>
  <c r="N90" i="6"/>
  <c r="N151" i="1"/>
  <c r="N85" i="1"/>
  <c r="N100" i="6"/>
  <c r="N76" i="1"/>
  <c r="N11" i="6"/>
  <c r="N206" i="6"/>
  <c r="N179" i="6"/>
  <c r="N103" i="1"/>
  <c r="N140" i="6"/>
  <c r="N75" i="1"/>
  <c r="N138" i="6"/>
  <c r="N153" i="6"/>
  <c r="N11" i="1"/>
  <c r="N183" i="6"/>
  <c r="N15" i="1"/>
  <c r="N136" i="1"/>
  <c r="N25" i="6"/>
  <c r="N33" i="1"/>
  <c r="N115" i="6"/>
  <c r="N49" i="1"/>
  <c r="N46" i="6"/>
  <c r="N108" i="1"/>
  <c r="N179" i="1"/>
  <c r="N114" i="1"/>
  <c r="N82" i="1"/>
  <c r="N88" i="1"/>
  <c r="N65" i="1"/>
  <c r="N58" i="6"/>
  <c r="N42" i="1"/>
  <c r="N115" i="1"/>
  <c r="N20" i="6"/>
  <c r="N47" i="1"/>
  <c r="N105" i="6"/>
  <c r="N81" i="1"/>
  <c r="N19" i="1"/>
  <c r="N59" i="1"/>
  <c r="N126" i="6"/>
  <c r="N30"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66" i="6"/>
  <c r="N166" i="1"/>
  <c r="N79" i="1"/>
  <c r="N19" i="6"/>
  <c r="N64" i="6"/>
  <c r="N117" i="1"/>
  <c r="N63" i="6"/>
  <c r="N176" i="1"/>
  <c r="N63" i="1"/>
  <c r="N172" i="6"/>
  <c r="N169" i="1"/>
  <c r="N13" i="1"/>
  <c r="N200" i="6"/>
  <c r="N164" i="1"/>
  <c r="N119" i="6"/>
  <c r="N209" i="6"/>
  <c r="N208" i="6"/>
  <c r="N23" i="6"/>
  <c r="N120" i="1"/>
  <c r="N31" i="6"/>
  <c r="N20" i="1"/>
  <c r="N102" i="6"/>
  <c r="N147" i="6"/>
  <c r="N52" i="6"/>
  <c r="N16" i="6"/>
  <c r="N170" i="6"/>
  <c r="N167" i="6"/>
  <c r="N196" i="6"/>
  <c r="N65" i="6"/>
  <c r="N199" i="6"/>
  <c r="N186" i="6"/>
  <c r="N180" i="1"/>
  <c r="N173" i="1"/>
  <c r="N158" i="6"/>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<sst xmlns="http://schemas.openxmlformats.org/spreadsheetml/2006/main" count="276" uniqueCount="167">
  <si>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</si>
  <si>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</si>
  <si>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</si>
  <si>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</si>
  <si>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</si>
  <si>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</si>
  <si>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</si>
  <si>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</si>
  <si>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</si>
  <si>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</si>
  <si>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</si>
  <si>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</si>
  <si>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</si>
  <si>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</si>
  <si>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</si>
  <si>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</si>
  <si>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</si>
  <si>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</si>
  <si>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</si>
  <si>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</si>
  <si>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</si>
  <si>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</si>
  <si>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</si>
  <si>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</si>
  <si>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</si>
  <si>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</si>
  <si>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</si>
  <si>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</si>
  <si>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</si>
  <si>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</si>
  <si>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</si>
  <si>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</si>
  <si>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</si>
  <si>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</si>
  <si>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</si>
  <si>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</si>
  <si>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</si>
  <si>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</si>
  <si>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</si>
  <si>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</si>
  <si>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</si>
  <si>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</si>
  <si>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</si>
  <si>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</si>
  <si>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</si>
  <si>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</si>
  <si>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</si>
  <si>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</si>
  <si>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</si>
  <si>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</si>
  <si>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</si>
  <si>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</si>
  <si>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</si>
  <si>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China Open - Beijing, Masters, CHN, Hard, 22/09/2025, $8.963M, WTA 1000                                                                                                                                                                                                                                                       </t>
  </si>
  <si>
    <t>Emiliana Arango</t>
  </si>
  <si>
    <t>COL</t>
  </si>
  <si>
    <t>Ella Seidel</t>
  </si>
  <si>
    <t>GER</t>
  </si>
  <si>
    <t>Elsa Jacquemot</t>
  </si>
  <si>
    <t>FRA</t>
  </si>
  <si>
    <t>Victoria Jimenez Kasintseva</t>
  </si>
  <si>
    <t>AND</t>
  </si>
  <si>
    <t>Cristina Bucsa</t>
  </si>
  <si>
    <t>ESP</t>
  </si>
  <si>
    <t>Maria Lourdes Carle</t>
  </si>
  <si>
    <t>ARG</t>
  </si>
  <si>
    <t>Anastasia Zakharova</t>
  </si>
  <si>
    <t>RUS</t>
  </si>
  <si>
    <t>Greetje Minnen</t>
  </si>
  <si>
    <t>BEL</t>
  </si>
  <si>
    <t>Lanlana Tararudee</t>
  </si>
  <si>
    <t>THA</t>
  </si>
  <si>
    <t>Katie Volynets</t>
  </si>
  <si>
    <t>USA</t>
  </si>
  <si>
    <t>Elisabetta Cocciaretto</t>
  </si>
  <si>
    <t>ITA</t>
  </si>
  <si>
    <t>Priscilla Hon</t>
  </si>
  <si>
    <t>AUS</t>
  </si>
  <si>
    <t>Moyuka Uchijima</t>
  </si>
  <si>
    <t>JPN</t>
  </si>
  <si>
    <t>Joanna Garland</t>
  </si>
  <si>
    <t>TPE</t>
  </si>
  <si>
    <t>Varvara Lepchenko</t>
  </si>
  <si>
    <t>Aliaksandra Sasnovich</t>
  </si>
  <si>
    <t>BLR</t>
  </si>
  <si>
    <t>Anna Bondar</t>
  </si>
  <si>
    <t>HUN</t>
  </si>
  <si>
    <t>Diane Parry</t>
  </si>
  <si>
    <t>Viktoriya Tomova</t>
  </si>
  <si>
    <t>BUL</t>
  </si>
  <si>
    <t>Janice Tjen</t>
  </si>
  <si>
    <t>INA</t>
  </si>
  <si>
    <t>Dalma Galfi</t>
  </si>
  <si>
    <t>Katarzyna Kawa</t>
  </si>
  <si>
    <t>POL</t>
  </si>
  <si>
    <t>Maddison Inglis</t>
  </si>
  <si>
    <t>Rebeka Masarova</t>
  </si>
  <si>
    <t>SUI</t>
  </si>
  <si>
    <t>x</t>
  </si>
  <si>
    <r>
      <t xml:space="preserve">Bucsa 2-0. Most recent Aug 2022, hard, 3 sets. Bucsa won on clay in July 2022, 2 sets. Hard win %'s favour Bucsa. 
Bucsa reached the 4th round last year. 4th Round at the US Open 2025. 2nd round of the Australian Open. 3 WTA 2nd rounds in the last 12 months.
Carle reached the 2nd round in Hobart and that was her best WTA result in the last year. 
</t>
    </r>
    <r>
      <rPr>
        <b/>
        <sz val="12"/>
        <color theme="1"/>
        <rFont val="Calibri"/>
        <family val="2"/>
        <scheme val="minor"/>
      </rPr>
      <t>Back Bucsa around 1.85 to 2.00 and remove liability at 1.45.</t>
    </r>
  </si>
  <si>
    <r>
      <t xml:space="preserve">H2H 1-1. Most recent Dec 2024, indoors, Kasintseva in 2. Jacquemot won on clay in 2021, 2 sets. Hard win %'s favour Kasintseva. 
Jacquemot lost in the qual round last year. Semi finals in Guadalajara 2025, Quarter finals in Cleveland 2025.
Kasintseva reached the Quarter finals in Guadalajara. CH semi in Aug. 
12 month and 2025 WTA stats are stronger for Kasintseva. Stats for their last 10 on hard also favour Kasintseva. 
</t>
    </r>
    <r>
      <rPr>
        <b/>
        <sz val="12"/>
        <color theme="1"/>
        <rFont val="Calibri"/>
        <family val="2"/>
        <scheme val="minor"/>
      </rPr>
      <t>Lay Jacquemot around 1.35 and remove liability at 1.70. Fair chance of 3 sets.</t>
    </r>
  </si>
  <si>
    <r>
      <t xml:space="preserve">1st meeting. Hard win %'s are better for Tararudee.
Tararudee reached a CH final in July. Her best results are in ITF's. 
Volynets reached the 3rd round last season. Quarter finals in Auckland 2025. Most of her WTA hard wins in 2025 were in qual rounds. 
12 month and 2025 WTA stats are stronger for Volynets. Very easy win over Sharma in the last qual round.
</t>
    </r>
    <r>
      <rPr>
        <b/>
        <sz val="12"/>
        <color theme="1"/>
        <rFont val="Calibri"/>
        <family val="2"/>
        <scheme val="minor"/>
      </rPr>
      <t xml:space="preserve">Back Volynets around 2.00 to 2.20 and remove liability at 1.65. </t>
    </r>
  </si>
  <si>
    <r>
      <t xml:space="preserve">H2H 1-1. Most recent Jan 2025, indoors, Zakharova in 2. Minnen won indoors in 2022, 2 sets. Hard win %'s are better for Minnen. 
Zakharova reached the Semi finals in Cleveland 2025, Quarter finals in Hong Kong 2024. 
Minnen reached the 3rd round last season. Semi finals in Austin 2025. 3 WTA 2nd rounds in the last year. 
12 month and 2025 WTA stats favour Minnen. Zakharova has the better ROI in their last 10 on hard. She had an easier win in the last round. Chance of 3 sets. 
</t>
    </r>
    <r>
      <rPr>
        <b/>
        <sz val="12"/>
        <color theme="1"/>
        <rFont val="Calibri"/>
        <family val="2"/>
        <scheme val="minor"/>
      </rPr>
      <t xml:space="preserve">Lay Minnen around 1.65 and remove liability at 2.10. </t>
    </r>
  </si>
  <si>
    <r>
      <t xml:space="preserve">1st meeting. Hard win %'s are fairly even. 
Arango reached the Final in Guadalajara 2025, Final in Merida 2025. CH title in Feb. 
Seidel reached the Quarter finals in Seoul. 4th Round in Cincinnati 2025. 
12 month and 2025 stats are stronger for Seidel on serve. She also leads the stats in their last 10 on hard. 
</t>
    </r>
    <r>
      <rPr>
        <b/>
        <sz val="12"/>
        <color theme="1"/>
        <rFont val="Calibri"/>
        <family val="2"/>
        <scheme val="minor"/>
      </rPr>
      <t xml:space="preserve">Back Seidel around 2.10 to 2.30 and remove liability at 1.65. </t>
    </r>
  </si>
  <si>
    <r>
      <t xml:space="preserve">H2H 2-2. Most recent July 2025, clay, Galfi retired. Kawa won on grass in June 2025, 2 sets. Galfi won indoors in 2019, 2 sets. Galfi won on hard in 2016. Hard win %'s are better for Galfi. 
Galfi lost in the 1st round as qualifier last year. Her WTA wins on hard in the last year were all in qual rounds. 
Kawa has no main draw WTA wins on hard in the last year. 
Kawa had a good win in the last round over Hunter. Galfi beat Fruhvirtova in 3 sets in the last round. 
12 month WTA stats are stronger for Galfi. 
</t>
    </r>
    <r>
      <rPr>
        <b/>
        <sz val="12"/>
        <color theme="1"/>
        <rFont val="Calibri"/>
        <family val="2"/>
        <scheme val="minor"/>
      </rPr>
      <t xml:space="preserve">Back Galfi around 1.90 to 2.00 and remove liability at 1.55. </t>
    </r>
  </si>
  <si>
    <r>
      <t xml:space="preserve">Lepchenko 2-1. Most recent Sep 2023, hard, Sasnovich in 2. Lepchenko won on hard in 2017, 3 sets. She won on hard in 2016, 3 sets. Hard win %'s are better for Lepchenko.
Lepchenko lost in the qual round last year. 2nd round in Merida. CH q final in Oct. 
Sasnovich has struggled with injury in recent months. Very limited hard court success in the last year. Solid win in the last qual round. 
12 month and 2025 WA stats favour Lepchenko on serve. CH stats in 2025 also favour Lepchenko. 
</t>
    </r>
    <r>
      <rPr>
        <b/>
        <sz val="12"/>
        <color theme="1"/>
        <rFont val="Calibri"/>
        <family val="2"/>
        <scheme val="minor"/>
      </rPr>
      <t xml:space="preserve">Lay Sasnovich around 1.35 and remove liability at 1.70.  </t>
    </r>
  </si>
  <si>
    <r>
      <t xml:space="preserve">1st meeting. Hard win %'s are better for Tjen. 
Tomova reached the 2nd round last year. 2nd round in Cincinnati as qualifier. 2nd rounds in Miami and Indian Wells. 
Tjen reached the Final in Sao Paulo 2025. 2nd round of the US Open. She has had some very strong ITF results in 2025.
</t>
    </r>
    <r>
      <rPr>
        <b/>
        <sz val="12"/>
        <color theme="1"/>
        <rFont val="Calibri"/>
        <family val="2"/>
        <scheme val="minor"/>
      </rPr>
      <t xml:space="preserve">Back Tjen around 1.90 to 2.10 and remove liability at 1.55. </t>
    </r>
  </si>
  <si>
    <r>
      <t xml:space="preserve">Bondar 1-0 (Nov 2021, clay, 2 sets). Hard win %'s favour Parry.
Bondar lost in the 1st round last year. 2nd round of the US Open. 2nd rounds in Hobart and Jiujiang. 
Parry reached the 2nd round last season. 3rd Round at the US Open 2025, Semi finals in Osaka 2024.
12 month and 2025 WTA stats are stronger for Parry. 
</t>
    </r>
    <r>
      <rPr>
        <b/>
        <sz val="12"/>
        <color theme="1"/>
        <rFont val="Calibri"/>
        <family val="2"/>
        <scheme val="minor"/>
      </rPr>
      <t xml:space="preserve">Back Parry around 2.00 to 2.20 and remove liability at 1.60. </t>
    </r>
  </si>
  <si>
    <r>
      <t xml:space="preserve">H2H 1-1. Most recent Aug 2025, hard, Hon in 2. Cocciaretto won on clay in April 2025, 2 sets. Hard win %'s favour Hon. 
Cocciaretto reached the 2nd round last year. 3 other WTA 2nd rounds in the last year. 
Hon lost in the qual rounds last season. 3rd round of the US Open as qualifier. 2nd round in Hong Kong.
12 month and 2025 WTA stats are stronger for Hon. Chance of 3 sets.
</t>
    </r>
    <r>
      <rPr>
        <b/>
        <sz val="12"/>
        <color theme="1"/>
        <rFont val="Calibri"/>
        <family val="2"/>
        <scheme val="minor"/>
      </rPr>
      <t xml:space="preserve">Lay Cocciaretto around 1.35 and remove liability at 1.75. Lay set 1 winner. </t>
    </r>
  </si>
  <si>
    <r>
      <t xml:space="preserve">Masarova 1-0 (March 2025, hard, 3 sets). Hard win %'s are fairly even. 
Inglis has not won a WTA main draw match on hard in the last year. Her best results were in ITF's. 
Masarova lost in the qual round last season. 3rd Round in Miami 2025, Quarter finals in Hua Hin 2024.
12 month WTA stats favour Inglis overall. 2025 stats favour Masarova on serve.
</t>
    </r>
    <r>
      <rPr>
        <b/>
        <sz val="12"/>
        <color theme="1"/>
        <rFont val="Calibri"/>
        <family val="2"/>
        <scheme val="minor"/>
      </rPr>
      <t xml:space="preserve">Back Masarova around 1.90 to 2.10 and remove liability at 1.55. </t>
    </r>
  </si>
  <si>
    <r>
      <t xml:space="preserve">1st meeting. Hard win %'s are better for Garland. 
Uchijima reached the 2nd round last year. 2nd round of the US Open. 2nd rounds in Miami, Indian Wells and Dubai. 2nd round of the Australian Open. 
Garland plays almost all her hard matches in ITF's. 
</t>
    </r>
    <r>
      <rPr>
        <b/>
        <sz val="12"/>
        <color theme="1"/>
        <rFont val="Calibri"/>
        <family val="2"/>
        <scheme val="minor"/>
      </rPr>
      <t>Back Uchijima around 2.20 to 2.30 and remove liability at 1.70.</t>
    </r>
  </si>
  <si>
    <t xml:space="preserve">Chengdu Open - Chengdu, World Tour, CHN, Hard, 15/09/2025, $1.220M, ATP 250                                                                                                                                                                                                                                                        </t>
  </si>
  <si>
    <t>Lorenzo Musetti</t>
  </si>
  <si>
    <t>Alejandro Tabilo</t>
  </si>
  <si>
    <t>CHI</t>
  </si>
  <si>
    <t xml:space="preserve">Hangzhou Open - Hangzhou, World Tour, CHN, Hard, 15/09/2025, $1.049M, ATP 250                                                                                                                                                                                                                                                        </t>
  </si>
  <si>
    <t>Valentin Royer</t>
  </si>
  <si>
    <t>Alexander Bublik</t>
  </si>
  <si>
    <t>KAZ</t>
  </si>
  <si>
    <r>
      <t xml:space="preserve">Musetti 1-0 (Jan 2021, clay, 2 sets). Hard win %'s are a little better for Musetti. 
Musetti reached the final last year. 3 sets win over Prizmic in the 2nd round. Easy win over Basilashvili in the q final. Easy win over Shevchenko in the semi final. Quarter finals at the US Open 2025, 4th Round in Miami 2025, 3rd Round at the Australian Open 2025.
Tabilo has come through the qual rounds. 2 sets win over Thompson in the 1st round. 2 sets win over Darderi in the 2nd round. 3 sets win over O'Connell in the q final. 2 tight sets win over Nakashima in the semi final. CH final last week. 
12 month and 2025 ATP stats favour Tabilo on serve and Musetti was much stronger on return. Tabilo has the better ROI on hard. 
</t>
    </r>
    <r>
      <rPr>
        <b/>
        <sz val="12"/>
        <color theme="1"/>
        <rFont val="Calibri"/>
        <family val="2"/>
        <scheme val="minor"/>
      </rPr>
      <t xml:space="preserve">Lay Musetti around 1.20 and remove liability at 1.40. Lay set 1 winner. </t>
    </r>
  </si>
  <si>
    <r>
      <t xml:space="preserve">1st meeting. Hard win %'s are better for Royer.
Royer has come through the qual rounds. 3 sets win over Kovacevic in the 1st round. 2 sets win over Rublev as huge underdog in the 2nd round. 3 sets win over Tien as underdog in the q final. Easy win over Moutet in the semi final as underdog. 2nd round at the US Open and Cincinnati. 
Bublik had a 3 sets win over Vukic in the 2nd round. easy win in the q final. Easy win over Wu in the semi final. 4th round of the US Open. 
12 month and 2025 ATP stats are stronger for Royer. 
</t>
    </r>
    <r>
      <rPr>
        <b/>
        <sz val="12"/>
        <color theme="1"/>
        <rFont val="Calibri"/>
        <family val="2"/>
        <scheme val="minor"/>
      </rPr>
      <t>Back Bublik around 1.70 to 1.85 and remove liability at 1.40.</t>
    </r>
  </si>
  <si>
    <t xml:space="preserve">Lisbon Challenger, Challenger, POR, Clay, 22/09/2025, ˆ145K, Challenger 100                                                                                                                                                                                                                                                 </t>
  </si>
  <si>
    <t>Vit Kopriva</t>
  </si>
  <si>
    <t>CZE</t>
  </si>
  <si>
    <t>Luka Pavlovic</t>
  </si>
  <si>
    <t>Alexander Ritschard</t>
  </si>
  <si>
    <t>Joel Schwaerzler</t>
  </si>
  <si>
    <t>AUT</t>
  </si>
  <si>
    <t>Stefano Travaglia</t>
  </si>
  <si>
    <t>Matej Dodig</t>
  </si>
  <si>
    <t>CRO</t>
  </si>
  <si>
    <t>Christoph Negritu</t>
  </si>
  <si>
    <t>Jaime Faria</t>
  </si>
  <si>
    <t>POR</t>
  </si>
  <si>
    <t>Roberto Carballes Baena</t>
  </si>
  <si>
    <t>Thiago Seyboth Wild</t>
  </si>
  <si>
    <t>BRA</t>
  </si>
  <si>
    <t>Pablo Llamas Ruiz</t>
  </si>
  <si>
    <t>Alejandro Moro Canas</t>
  </si>
  <si>
    <t>Jan Choinski</t>
  </si>
  <si>
    <t>GBR</t>
  </si>
  <si>
    <t>Andrea Pellegrino</t>
  </si>
  <si>
    <t>Daniel Elahi Galan</t>
  </si>
  <si>
    <t>Marco Trungelliti</t>
  </si>
  <si>
    <t>Guy Den Ouden</t>
  </si>
  <si>
    <t>NED</t>
  </si>
  <si>
    <t>Elias Ymer</t>
  </si>
  <si>
    <t>SWE</t>
  </si>
  <si>
    <t>Marco Cecchinato</t>
  </si>
  <si>
    <t>Thiago Moura Monteiro</t>
  </si>
  <si>
    <t>Francisco Rocha</t>
  </si>
  <si>
    <t>Ignacio Buse</t>
  </si>
  <si>
    <t>PER</t>
  </si>
  <si>
    <t>Frederico Ferreira Silva</t>
  </si>
  <si>
    <t>Jay Clarke</t>
  </si>
  <si>
    <r>
      <t xml:space="preserve">Baena 1-0 (Feb 2022, clay, 2 tie breaks). Clay win %'s are even. 
Baena reached a CH semi last week. Semis in Marrakech. 
Wild lost in the 1st round last season. Quarter final in Kitzbuhel. CH final in July. 2nd round in Rome. Quarter finals in Buenos Aires. 
2025 ATP stats favour Wild on serve. 2025 CH stats are stronger for Baena. Fair chance of 3 sets. 
</t>
    </r>
    <r>
      <rPr>
        <b/>
        <sz val="12"/>
        <color theme="1"/>
        <rFont val="Calibri"/>
        <family val="2"/>
        <scheme val="minor"/>
      </rPr>
      <t>Back Baena around 2.20 to 2.30 and remove liability at 1.70.</t>
    </r>
  </si>
  <si>
    <r>
      <t xml:space="preserve">1st meeting. Clay win %'s are better for Ouden.
Ouden had a CH title and final in Aug. CH semi in July. CH finals in May and June. CH final in March. 
Ymer reached the 2nd round in Bastad. CH q final in June. 
12 month and 2025 CH stats are stronger for Ouden. 
</t>
    </r>
    <r>
      <rPr>
        <b/>
        <sz val="12"/>
        <color theme="1"/>
        <rFont val="Calibri"/>
        <family val="2"/>
        <scheme val="minor"/>
      </rPr>
      <t xml:space="preserve">Back Ouden around 1.90 to 2.10 and remove liability at 1.55. </t>
    </r>
  </si>
  <si>
    <r>
      <t xml:space="preserve">Trungelliti 1-0 (Aug 2022, clay, 2 sets). Clay win %'s are better for Trungelliti. 
Galan lost in the 1st round last year. 2nd round of the French Open. CH title in March. CH title in Jan. CH semi in Oct. 
Trungelliti won 2 CH titles in Sep. CH title in June. 
Trungelliti has the better ROI on clay. 12 month and 2025 ATP stats are stronger for Galan. 2025 CH stats favour Galan on serve. Recent performances are better for Trungelliti. 
</t>
    </r>
    <r>
      <rPr>
        <b/>
        <sz val="12"/>
        <color theme="1"/>
        <rFont val="Calibri"/>
        <family val="2"/>
        <scheme val="minor"/>
      </rPr>
      <t>Back Trungelliti around 2.20 to 2.30 and remove liability at 1.70. Lay set 1 winner.</t>
    </r>
  </si>
  <si>
    <r>
      <t xml:space="preserve">Canas 4-1. Most recent Feb 2025, hard, Canas in 2. He won on hard in 2024 and 2023, 3 sets in each. Canas won on clay in June 2023, 3 sets. Ruiz won on clay in 2022, 2 sets. Clau win %'s are better for Ruiz.
Ruiz has come through the qual rounds. CH final in Sep. Quarter final in Umag as qualifier. 
Canas has come through the qual rounds. CH semi in Aug. Limited clay success in the last 12 months. 
12 month and 2025 CH stats are stronger for Ruiz. 
</t>
    </r>
    <r>
      <rPr>
        <b/>
        <sz val="12"/>
        <color theme="1"/>
        <rFont val="Calibri"/>
        <family val="2"/>
        <scheme val="minor"/>
      </rPr>
      <t xml:space="preserve">Back Ruiz around 2.00 to 2.20 and remove liability at 1.65. </t>
    </r>
  </si>
  <si>
    <r>
      <t xml:space="preserve">1st meeting. Clay win %'s are better for Clarke. 
Silva reached the 2nd round last year. CH semi in Aug. Limited clay success in the last 12 months. 
Clarke reached the final of a CH last week. CH title in May. Before May, most of his matches were in ITF's. 
CH stats in the last month favour Clarke. Fair chance of 3 sets.
</t>
    </r>
    <r>
      <rPr>
        <b/>
        <sz val="12"/>
        <color theme="1"/>
        <rFont val="Calibri"/>
        <family val="2"/>
        <scheme val="minor"/>
      </rPr>
      <t>Back Clarke around 2.20 to 2.30 and remove liability at 1.70.</t>
    </r>
  </si>
  <si>
    <r>
      <t xml:space="preserve">1st meeting. Clay win %'s favour Travaglia. 
Travaglia reached a CH semi in Sep. CH final in Aug. CH title in July. 
Dodig reached the 2nd round last season. CH semi in Aug. CH title in July. 
2025 CH stats are stronger for Travaglia. 
</t>
    </r>
    <r>
      <rPr>
        <b/>
        <sz val="12"/>
        <color theme="1"/>
        <rFont val="Calibri"/>
        <family val="2"/>
        <scheme val="minor"/>
      </rPr>
      <t>Back Travaglia around 2.20 to 2.30 and remove liability at 1.70.</t>
    </r>
    <r>
      <rPr>
        <sz val="12"/>
        <color theme="1"/>
        <rFont val="Calibri"/>
        <family val="2"/>
        <scheme val="minor"/>
      </rPr>
      <t xml:space="preserve"> </t>
    </r>
  </si>
  <si>
    <r>
      <t xml:space="preserve">1st meeting. Clay win %'s are a little better for Kopriva. 
Kopriva reached a CH final last week. 2nd round of the French Open. 3rd round in Rome. Quarter final in Marrakech. CH title in March. CH title in Nov.
Pavlovic reached the 2nd round last season. CH final in July. CH semi in May. CH final in April. CH semi in March. 
12 month and 2025 CH stats favour Pavlovic on serve and strongly favour Kopriva on return. 
</t>
    </r>
    <r>
      <rPr>
        <b/>
        <sz val="12"/>
        <color theme="1"/>
        <rFont val="Calibri"/>
        <family val="2"/>
        <scheme val="minor"/>
      </rPr>
      <t>Back Kopriva around 1.70 or if he loses set 1.</t>
    </r>
  </si>
  <si>
    <r>
      <t xml:space="preserve">1st meeting. Clay win %'s are a little better for Negritu. 
Negritu has come through the qual rounds. CH q finals in Aug and June. CH q final in May. 
Faria lost in the 1st round last season. Quarter final in Santiago and Rio in Feb. CH title in Oct. 
</t>
    </r>
    <r>
      <rPr>
        <b/>
        <sz val="12"/>
        <color theme="1"/>
        <rFont val="Calibri"/>
        <family val="2"/>
        <scheme val="minor"/>
      </rPr>
      <t xml:space="preserve">Back Faria around 1.90 to 2.10 and remove liability at 1.55. </t>
    </r>
  </si>
  <si>
    <r>
      <t xml:space="preserve">1st meeting. Clay win %'s favour Buse. 
Rocha lost in the qual round last year. This year, he made it through the qual rounds. Most of his matches were in ITF's. 
Buse won a CH title in Sep. Semi final in Gstaad as qualifier. CH title in June. CH semis in March and April. 
</t>
    </r>
    <r>
      <rPr>
        <b/>
        <sz val="12"/>
        <color theme="1"/>
        <rFont val="Calibri"/>
        <family val="2"/>
        <scheme val="minor"/>
      </rPr>
      <t xml:space="preserve">Back Buse if he loses set 1. </t>
    </r>
  </si>
  <si>
    <r>
      <t xml:space="preserve">1st meeting. Clay win %'s favour Schwaerzler.
Ritschard won the title last year. He has come through the qual rounds. CH final in Aug. 
Schwaerzler reached a CH semi in Sep. CH final and semi in Aug. 2 CH q finals in May. 
12 month and 2025 CH stats favour Ritschard overall. Fair chance of 3 sets.
</t>
    </r>
    <r>
      <rPr>
        <b/>
        <sz val="12"/>
        <color theme="1"/>
        <rFont val="Calibri"/>
        <family val="2"/>
        <scheme val="minor"/>
      </rPr>
      <t>Lay Schwaerzler around 1.45 and remove liability at 1.90. Lay set 1 winner.</t>
    </r>
  </si>
  <si>
    <r>
      <t xml:space="preserve">Pellegrino 3-0. Most recent Oct 2023, clay, Choinski retired. He won on clay in 2023, 3 sets. His other win was also by retirement. Clay win %'s are close but favour Pellegrino. 
Choinski won a CH title last week. 2 CH titles in July. 
Pellegrino lost in the 1st round last season. He reached a CH final in Sep. 2nd round in Bastad. CH title in June. CH final in May. CH semi in March. 
12 month and 2025 CH stats favour Choinski on serve. Good chance of 3 sets.
</t>
    </r>
    <r>
      <rPr>
        <b/>
        <sz val="12"/>
        <color theme="1"/>
        <rFont val="Calibri"/>
        <family val="2"/>
        <scheme val="minor"/>
      </rPr>
      <t xml:space="preserve">Lay Pellegrino around 1.50 and remove liability at 2.00. </t>
    </r>
  </si>
  <si>
    <r>
      <t xml:space="preserve">Monteiro 2-1. Most recent July 2025, clay, Cecchinato in 3. Monteiro won on clay in 2023, 3 sets. He won on clay in 2020, 3 sets. Clay win %'s are close but favour Cecchinato. 
Cecchinato has come through the qual rounds. CH q finals in Aug and July. CH title in June. CH semi in Feb. 
Monteiro reached CH q finals in Sep and Aug. 2 CH finals in March. 2nd rounds in Santiago and Rio in Feb. 
12 month and 2025 CH stats favour Monteiro on serve. Good chance of 3 sets.
</t>
    </r>
    <r>
      <rPr>
        <b/>
        <sz val="12"/>
        <color theme="1"/>
        <rFont val="Calibri"/>
        <family val="2"/>
        <scheme val="minor"/>
      </rPr>
      <t>Lay Cecchinato around 1.65 and remove liability at 2.10.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</si>
</sst>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6" applyAlignment="1">
      <alignment horizontal="left"/>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 fillId="0" borderId="0" xfId="6"/>
    <xf numFmtId="0" fontId="1" fillId="0" borderId="0" xfId="6" applyAlignment="1">
      <alignment horizontal="left"/>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45C4FCE0-6A8E-4D72-8172-06ACBE628960}"/>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0"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6" t="s">
        <v>111</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1" t="s">
        <v>51</v>
      </c>
    </row>
    <row r="7" spans="1:15" x14ac:dyDescent="0.3">
      <c r="A7" s="34">
        <v>1</v>
      </c>
      <c r="B7" s="44" t="s">
        <v>112</v>
      </c>
      <c r="C7" s="34" t="s">
        <v>75</v>
      </c>
      <c r="D7" s="36">
        <v>0.51629999999999998</v>
      </c>
      <c r="E7" s="51"/>
      <c r="F7" s="34">
        <v>9</v>
      </c>
      <c r="G7" s="34">
        <v>36</v>
      </c>
      <c r="H7" s="34">
        <v>1.2990000247955322</v>
      </c>
      <c r="I7" s="24">
        <v>1.31</v>
      </c>
      <c r="J7" s="24">
        <v>1.5</v>
      </c>
      <c r="K7" s="39">
        <v>0.5</v>
      </c>
      <c r="L7" s="22"/>
      <c r="M7" s="43" t="s">
        <v>98</v>
      </c>
      <c r="N7" s="32" t="str" cm="1">
        <f t="array" aca="1" ref="N7" ca="1">IF(INDIRECT("M" &amp; ROW())="x", INDIRECT("B" &amp; ROW()) &amp; IF(INDIRECT("E" &amp; ROW())="x", " in 2", " in 3"), "")</f>
        <v>Lorenzo Musetti in 3</v>
      </c>
      <c r="O7" s="22" t="str">
        <f ca="1">IF(N7="x", C7 &amp; IF(F7="x", " in 2", " in 3"), "")</f>
        <v/>
      </c>
    </row>
    <row r="8" spans="1:15" ht="249.6" x14ac:dyDescent="0.3">
      <c r="A8" s="37"/>
      <c r="B8" s="41" t="s">
        <v>113</v>
      </c>
      <c r="C8" s="37" t="s">
        <v>114</v>
      </c>
      <c r="D8" s="38">
        <v>0.48370000000000002</v>
      </c>
      <c r="E8" s="52" t="s">
        <v>98</v>
      </c>
      <c r="F8" s="37">
        <v>112</v>
      </c>
      <c r="G8" s="37">
        <v>97</v>
      </c>
      <c r="H8" s="37">
        <v>3.8499999046325684</v>
      </c>
      <c r="I8" s="24"/>
      <c r="J8" s="24"/>
      <c r="K8" s="42" t="s">
        <v>119</v>
      </c>
      <c r="L8" s="22">
        <v>7</v>
      </c>
      <c r="M8" s="28"/>
      <c r="N8" s="32" t="str" cm="1">
        <f t="array" aca="1" ref="N8" ca="1">IF(INDIRECT("M" &amp; ROW())="x", INDIRECT("B" &amp; ROW()) &amp; IF(INDIRECT("E" &amp; ROW())="x", " in 2", " in 3"), "")</f>
        <v/>
      </c>
      <c r="O8" s="22" t="str">
        <f ca="1">IF(N8="x", C8 &amp; IF(F8="x", " in 2", " in 3"), "")</f>
        <v/>
      </c>
    </row>
    <row r="9" spans="1:15" x14ac:dyDescent="0.3">
      <c r="A9" s="10"/>
      <c r="B9" s="28"/>
      <c r="C9" s="22"/>
      <c r="D9" s="22"/>
      <c r="E9" s="29"/>
      <c r="F9" s="22"/>
      <c r="G9" s="22"/>
      <c r="H9" s="22"/>
      <c r="I9" s="24"/>
      <c r="J9" s="24"/>
      <c r="K9" s="13"/>
      <c r="L9" s="22"/>
      <c r="M9" s="28"/>
      <c r="N9" s="32" t="str" cm="1">
        <f t="array" aca="1" ref="N9" ca="1">IF(INDIRECT("M" &amp; ROW())="x", INDIRECT("B" &amp; ROW()) &amp; IF(INDIRECT("E" &amp; ROW())="x", " in 2", " in 3"), "")</f>
        <v/>
      </c>
    </row>
    <row r="10" spans="1:15" x14ac:dyDescent="0.3">
      <c r="A10" s="10"/>
      <c r="B10" s="28"/>
      <c r="C10" s="22"/>
      <c r="D10" s="22"/>
      <c r="E10" s="29"/>
      <c r="F10" s="22"/>
      <c r="G10" s="22"/>
      <c r="H10" s="22"/>
      <c r="I10" s="24"/>
      <c r="J10" s="24"/>
      <c r="K10" s="13"/>
      <c r="L10" s="22"/>
      <c r="M10" s="28"/>
      <c r="N10" s="32" t="str" cm="1">
        <f t="array" aca="1" ref="N10" ca="1">IF(INDIRECT("M" &amp; ROW())="x", INDIRECT("B" &amp; ROW()) &amp; IF(INDIRECT("E" &amp; ROW())="x", " in 2", " in 3"), "")</f>
        <v/>
      </c>
    </row>
    <row r="11" spans="1:15" x14ac:dyDescent="0.3">
      <c r="A11" s="48" t="s">
        <v>115</v>
      </c>
      <c r="B11" s="47"/>
      <c r="C11" s="47"/>
      <c r="D11" s="47"/>
      <c r="E11" s="47"/>
      <c r="F11" s="47"/>
      <c r="G11" s="47"/>
      <c r="H11" s="47"/>
      <c r="I11" s="24"/>
      <c r="J11" s="24"/>
      <c r="K11" s="13"/>
      <c r="L11" s="22"/>
      <c r="M11" s="22"/>
      <c r="N11" s="32" t="str" cm="1">
        <f t="array" aca="1" ref="N11" ca="1">IF(INDIRECT("M" &amp; ROW())="x", INDIRECT("B" &amp; ROW()) &amp; IF(INDIRECT("E" &amp; ROW())="x", " in 2", " in 3"), "")</f>
        <v/>
      </c>
    </row>
    <row r="12" spans="1:15" x14ac:dyDescent="0.3">
      <c r="A12" s="10"/>
      <c r="B12" s="22"/>
      <c r="C12" s="22"/>
      <c r="D12" s="14" t="s">
        <v>21</v>
      </c>
      <c r="E12" s="14" t="s">
        <v>22</v>
      </c>
      <c r="F12" s="14" t="s">
        <v>23</v>
      </c>
      <c r="G12" s="14" t="s">
        <v>24</v>
      </c>
      <c r="H12" s="15" t="s">
        <v>25</v>
      </c>
      <c r="I12" s="16" t="s">
        <v>26</v>
      </c>
      <c r="J12" s="16" t="s">
        <v>27</v>
      </c>
      <c r="K12" s="17" t="s">
        <v>28</v>
      </c>
      <c r="L12" s="25" t="s">
        <v>50</v>
      </c>
      <c r="M12" s="26"/>
      <c r="N12" s="31" t="s">
        <v>51</v>
      </c>
    </row>
    <row r="13" spans="1:15" x14ac:dyDescent="0.3">
      <c r="A13" s="50">
        <v>1</v>
      </c>
      <c r="B13" s="40" t="s">
        <v>116</v>
      </c>
      <c r="C13" s="34" t="s">
        <v>59</v>
      </c>
      <c r="D13" s="36">
        <v>0.62860000000000005</v>
      </c>
      <c r="E13" s="51" t="s">
        <v>98</v>
      </c>
      <c r="F13" s="34">
        <v>88</v>
      </c>
      <c r="G13" s="34">
        <v>420</v>
      </c>
      <c r="H13" s="34">
        <v>4.33</v>
      </c>
      <c r="I13" s="24"/>
      <c r="J13" s="24"/>
      <c r="K13" s="39">
        <v>0.29166666666666669</v>
      </c>
      <c r="L13" s="22"/>
      <c r="M13" s="22"/>
      <c r="N13" s="32" t="str" cm="1">
        <f t="array" aca="1" ref="N13" ca="1">IF(INDIRECT("M" &amp; ROW())="x", INDIRECT("B" &amp; ROW()) &amp; IF(INDIRECT("E" &amp; ROW())="x", " in 2", " in 3"), "")</f>
        <v/>
      </c>
    </row>
    <row r="14" spans="1:15" ht="187.2" x14ac:dyDescent="0.3">
      <c r="A14" s="49"/>
      <c r="B14" s="45" t="s">
        <v>117</v>
      </c>
      <c r="C14" s="37" t="s">
        <v>118</v>
      </c>
      <c r="D14" s="38">
        <v>0.37140000000000001</v>
      </c>
      <c r="E14" s="52"/>
      <c r="F14" s="37">
        <v>19</v>
      </c>
      <c r="G14" s="37">
        <v>44</v>
      </c>
      <c r="H14" s="37">
        <v>1.22</v>
      </c>
      <c r="I14" s="24">
        <v>1.29</v>
      </c>
      <c r="J14" s="24">
        <v>1.45</v>
      </c>
      <c r="K14" s="42" t="s">
        <v>120</v>
      </c>
      <c r="L14" s="22">
        <v>7</v>
      </c>
      <c r="M14" s="43" t="s">
        <v>98</v>
      </c>
      <c r="N14" s="32" t="str" cm="1">
        <f t="array" aca="1" ref="N14" ca="1">IF(INDIRECT("M" &amp; ROW())="x", INDIRECT("B" &amp; ROW()) &amp; IF(INDIRECT("E" &amp; ROW())="x", " in 2", " in 3"), "")</f>
        <v>Alexander Bublik in 3</v>
      </c>
    </row>
    <row r="15" spans="1:15" x14ac:dyDescent="0.3">
      <c r="A15" s="10"/>
      <c r="B15" s="22"/>
      <c r="C15" s="22"/>
      <c r="D15" s="22"/>
      <c r="E15" s="23"/>
      <c r="F15" s="22"/>
      <c r="G15" s="22"/>
      <c r="H15" s="22"/>
      <c r="I15" s="24"/>
      <c r="J15" s="24"/>
      <c r="K15" s="13"/>
      <c r="L15" s="22"/>
      <c r="M15" s="22"/>
      <c r="N15" s="32" t="str" cm="1">
        <f t="array" aca="1" ref="N15" ca="1">IF(INDIRECT("M" &amp; ROW())="x", INDIRECT("B" &amp; ROW()) &amp; IF(INDIRECT("E" &amp; ROW())="x", " in 2", " in 3"), "")</f>
        <v/>
      </c>
    </row>
    <row r="16" spans="1:15" x14ac:dyDescent="0.3">
      <c r="A16" s="10"/>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54" t="s">
        <v>121</v>
      </c>
      <c r="B17" s="53"/>
      <c r="C17" s="53"/>
      <c r="D17" s="53"/>
      <c r="E17" s="53"/>
      <c r="F17" s="53"/>
      <c r="G17" s="53"/>
      <c r="H17" s="53"/>
      <c r="I17" s="24"/>
      <c r="J17" s="24"/>
      <c r="K17" s="13"/>
      <c r="L17" s="22"/>
      <c r="M17" s="22"/>
      <c r="N17" s="32" t="str" cm="1">
        <f t="array" aca="1" ref="N17" ca="1">IF(INDIRECT("M" &amp; ROW())="x", INDIRECT("B" &amp; ROW()) &amp; IF(INDIRECT("E" &amp; ROW())="x", " in 2", " in 3"), "")</f>
        <v/>
      </c>
    </row>
    <row r="18" spans="1:14" x14ac:dyDescent="0.3">
      <c r="A18" s="10"/>
      <c r="B18" s="43"/>
      <c r="C18" s="22"/>
      <c r="D18" s="14" t="s">
        <v>21</v>
      </c>
      <c r="E18" s="14" t="s">
        <v>22</v>
      </c>
      <c r="F18" s="14" t="s">
        <v>23</v>
      </c>
      <c r="G18" s="14" t="s">
        <v>24</v>
      </c>
      <c r="H18" s="15" t="s">
        <v>25</v>
      </c>
      <c r="I18" s="16" t="s">
        <v>26</v>
      </c>
      <c r="J18" s="16" t="s">
        <v>27</v>
      </c>
      <c r="K18" s="17" t="s">
        <v>28</v>
      </c>
      <c r="L18" s="25" t="s">
        <v>50</v>
      </c>
      <c r="M18" s="26"/>
      <c r="N18" s="31" t="s">
        <v>51</v>
      </c>
    </row>
    <row r="19" spans="1:14" x14ac:dyDescent="0.3">
      <c r="A19" s="34">
        <v>1</v>
      </c>
      <c r="B19" s="40" t="s">
        <v>134</v>
      </c>
      <c r="C19" s="34" t="s">
        <v>63</v>
      </c>
      <c r="D19" s="36">
        <v>0.70879999999999999</v>
      </c>
      <c r="E19" s="51"/>
      <c r="F19" s="34">
        <v>110</v>
      </c>
      <c r="G19" s="34">
        <v>23</v>
      </c>
      <c r="H19" s="34">
        <v>1.781000018119812</v>
      </c>
      <c r="I19" s="24">
        <v>1.77</v>
      </c>
      <c r="J19" s="24">
        <v>1.8</v>
      </c>
      <c r="K19" s="39">
        <v>0.41666666666666669</v>
      </c>
      <c r="L19" s="22"/>
      <c r="M19" s="43" t="s">
        <v>98</v>
      </c>
      <c r="N19" s="32" t="str" cm="1">
        <f t="array" aca="1" ref="N19" ca="1">IF(INDIRECT("M" &amp; ROW())="x", INDIRECT("B" &amp; ROW()) &amp; IF(INDIRECT("E" &amp; ROW())="x", " in 2", " in 3"), "")</f>
        <v>Roberto Carballes Baena in 3</v>
      </c>
    </row>
    <row r="20" spans="1:14" ht="156" x14ac:dyDescent="0.3">
      <c r="A20" s="37"/>
      <c r="B20" s="41" t="s">
        <v>135</v>
      </c>
      <c r="C20" s="37" t="s">
        <v>136</v>
      </c>
      <c r="D20" s="38">
        <v>0.29120000000000001</v>
      </c>
      <c r="E20" s="52" t="s">
        <v>98</v>
      </c>
      <c r="F20" s="37">
        <v>148</v>
      </c>
      <c r="G20" s="37">
        <v>57</v>
      </c>
      <c r="H20" s="37">
        <v>2.059999942779541</v>
      </c>
      <c r="I20" s="24"/>
      <c r="J20" s="24"/>
      <c r="K20" s="42" t="s">
        <v>155</v>
      </c>
      <c r="L20" s="22">
        <v>7</v>
      </c>
      <c r="M20" s="22"/>
      <c r="N20" s="32" t="str" cm="1">
        <f t="array" aca="1" ref="N20" ca="1">IF(INDIRECT("M" &amp; ROW())="x", INDIRECT("B" &amp; ROW()) &amp; IF(INDIRECT("E" &amp; ROW())="x", " in 2", " in 3"), "")</f>
        <v/>
      </c>
    </row>
    <row r="21" spans="1:14" x14ac:dyDescent="0.3">
      <c r="A21" s="34">
        <v>2</v>
      </c>
      <c r="B21" s="44" t="s">
        <v>144</v>
      </c>
      <c r="C21" s="34" t="s">
        <v>145</v>
      </c>
      <c r="D21" s="36">
        <v>0.79359999999999997</v>
      </c>
      <c r="E21" s="51" t="s">
        <v>98</v>
      </c>
      <c r="F21" s="34">
        <v>160</v>
      </c>
      <c r="G21" s="34">
        <v>181</v>
      </c>
      <c r="H21" s="34">
        <v>1.3700000047683716</v>
      </c>
      <c r="I21" s="24">
        <v>1.43</v>
      </c>
      <c r="J21" s="24">
        <v>1.6</v>
      </c>
      <c r="K21" s="13"/>
      <c r="L21" s="22"/>
      <c r="M21" s="43" t="s">
        <v>98</v>
      </c>
      <c r="N21" s="32" t="str" cm="1">
        <f t="array" aca="1" ref="N21" ca="1">IF(INDIRECT("M" &amp; ROW())="x", INDIRECT("B" &amp; ROW()) &amp; IF(INDIRECT("E" &amp; ROW())="x", " in 2", " in 3"), "")</f>
        <v>Guy Den Ouden in 2</v>
      </c>
    </row>
    <row r="22" spans="1:14" ht="140.4" x14ac:dyDescent="0.3">
      <c r="A22" s="37"/>
      <c r="B22" s="41" t="s">
        <v>146</v>
      </c>
      <c r="C22" s="37" t="s">
        <v>147</v>
      </c>
      <c r="D22" s="38">
        <v>0.2064</v>
      </c>
      <c r="E22" s="52"/>
      <c r="F22" s="37">
        <v>242</v>
      </c>
      <c r="G22" s="37">
        <v>360</v>
      </c>
      <c r="H22" s="37">
        <v>3.1400001049041748</v>
      </c>
      <c r="I22" s="24"/>
      <c r="J22" s="24"/>
      <c r="K22" s="42" t="s">
        <v>156</v>
      </c>
      <c r="L22" s="22">
        <v>7</v>
      </c>
      <c r="M22" s="22"/>
      <c r="N22" s="32" t="str" cm="1">
        <f t="array" aca="1" ref="N22" ca="1">IF(INDIRECT("M" &amp; ROW())="x", INDIRECT("B" &amp; ROW()) &amp; IF(INDIRECT("E" &amp; ROW())="x", " in 2", " in 3"), "")</f>
        <v/>
      </c>
    </row>
    <row r="23" spans="1:14" x14ac:dyDescent="0.3">
      <c r="A23" s="34">
        <v>3</v>
      </c>
      <c r="B23" s="40" t="s">
        <v>142</v>
      </c>
      <c r="C23" s="34" t="s">
        <v>55</v>
      </c>
      <c r="D23" s="36">
        <v>0.1691</v>
      </c>
      <c r="E23" s="51" t="s">
        <v>98</v>
      </c>
      <c r="F23" s="34">
        <v>130</v>
      </c>
      <c r="G23" s="34">
        <v>45</v>
      </c>
      <c r="H23" s="34">
        <v>2.25</v>
      </c>
      <c r="I23" s="24"/>
      <c r="J23" s="24"/>
      <c r="K23" s="13"/>
      <c r="L23" s="22"/>
      <c r="M23" s="22"/>
      <c r="N23" s="32" t="str" cm="1">
        <f t="array" aca="1" ref="N23" ca="1">IF(INDIRECT("M" &amp; ROW())="x", INDIRECT("B" &amp; ROW()) &amp; IF(INDIRECT("E" &amp; ROW())="x", " in 2", " in 3"), "")</f>
        <v/>
      </c>
    </row>
    <row r="24" spans="1:14" ht="202.8" x14ac:dyDescent="0.3">
      <c r="A24" s="37"/>
      <c r="B24" s="45" t="s">
        <v>143</v>
      </c>
      <c r="C24" s="37" t="s">
        <v>65</v>
      </c>
      <c r="D24" s="38">
        <v>0.83089999999999997</v>
      </c>
      <c r="E24" s="52"/>
      <c r="F24" s="37">
        <v>144</v>
      </c>
      <c r="G24" s="37">
        <v>62</v>
      </c>
      <c r="H24" s="37">
        <v>1.6579999923706055</v>
      </c>
      <c r="I24" s="24">
        <v>1.69</v>
      </c>
      <c r="J24" s="24">
        <v>1.75</v>
      </c>
      <c r="K24" s="42" t="s">
        <v>157</v>
      </c>
      <c r="L24" s="22">
        <v>7</v>
      </c>
      <c r="M24" s="43" t="s">
        <v>98</v>
      </c>
      <c r="N24" s="32" t="str" cm="1">
        <f t="array" aca="1" ref="N24" ca="1">IF(INDIRECT("M" &amp; ROW())="x", INDIRECT("B" &amp; ROW()) &amp; IF(INDIRECT("E" &amp; ROW())="x", " in 2", " in 3"), "")</f>
        <v>Marco Trungelliti in 3</v>
      </c>
    </row>
    <row r="25" spans="1:14" x14ac:dyDescent="0.3">
      <c r="A25" s="34">
        <v>4</v>
      </c>
      <c r="B25" s="44" t="s">
        <v>137</v>
      </c>
      <c r="C25" s="34" t="s">
        <v>63</v>
      </c>
      <c r="D25" s="36">
        <v>0.50839999999999996</v>
      </c>
      <c r="E25" s="51"/>
      <c r="F25" s="34">
        <v>222</v>
      </c>
      <c r="G25" s="34">
        <v>213</v>
      </c>
      <c r="H25" s="34">
        <v>1.53</v>
      </c>
      <c r="I25" s="24">
        <v>1.46</v>
      </c>
      <c r="J25" s="24">
        <v>1.75</v>
      </c>
      <c r="K25" s="13"/>
      <c r="L25" s="22"/>
      <c r="M25" s="43" t="s">
        <v>98</v>
      </c>
      <c r="N25" s="32" t="str" cm="1">
        <f t="array" aca="1" ref="N25" ca="1">IF(INDIRECT("M" &amp; ROW())="x", INDIRECT("B" &amp; ROW()) &amp; IF(INDIRECT("E" &amp; ROW())="x", " in 2", " in 3"), "")</f>
        <v>Pablo Llamas Ruiz in 3</v>
      </c>
    </row>
    <row r="26" spans="1:14" ht="187.2" x14ac:dyDescent="0.3">
      <c r="A26" s="37"/>
      <c r="B26" s="41" t="s">
        <v>138</v>
      </c>
      <c r="C26" s="37" t="s">
        <v>63</v>
      </c>
      <c r="D26" s="38">
        <v>0.49159999999999998</v>
      </c>
      <c r="E26" s="52" t="s">
        <v>98</v>
      </c>
      <c r="F26" s="37">
        <v>266</v>
      </c>
      <c r="G26" s="37">
        <v>145</v>
      </c>
      <c r="H26" s="37">
        <v>2.38</v>
      </c>
      <c r="I26" s="24"/>
      <c r="J26" s="24"/>
      <c r="K26" s="42" t="s">
        <v>158</v>
      </c>
      <c r="L26" s="22">
        <v>7</v>
      </c>
      <c r="M26" s="22"/>
      <c r="N26" s="32" t="str" cm="1">
        <f t="array" aca="1" ref="N26" ca="1">IF(INDIRECT("M" &amp; ROW())="x", INDIRECT("B" &amp; ROW()) &amp; IF(INDIRECT("E" &amp; ROW())="x", " in 2", " in 3"), "")</f>
        <v/>
      </c>
    </row>
    <row r="27" spans="1:14" x14ac:dyDescent="0.3">
      <c r="A27" s="34">
        <v>5</v>
      </c>
      <c r="B27" s="40" t="s">
        <v>139</v>
      </c>
      <c r="C27" s="34" t="s">
        <v>140</v>
      </c>
      <c r="D27" s="36">
        <v>0.30809999999999998</v>
      </c>
      <c r="E27" s="51"/>
      <c r="F27" s="34">
        <v>227</v>
      </c>
      <c r="G27" s="34">
        <v>106</v>
      </c>
      <c r="H27" s="34">
        <v>1.909000039100647</v>
      </c>
      <c r="I27" s="24"/>
      <c r="J27" s="24">
        <v>1.9</v>
      </c>
      <c r="K27" s="13"/>
      <c r="L27" s="22"/>
      <c r="M27" s="43" t="s">
        <v>98</v>
      </c>
      <c r="N27" s="32" t="str" cm="1">
        <f t="array" aca="1" ref="N27" ca="1">IF(INDIRECT("M" &amp; ROW())="x", INDIRECT("B" &amp; ROW()) &amp; IF(INDIRECT("E" &amp; ROW())="x", " in 2", " in 3"), "")</f>
        <v>Jan Choinski in 3</v>
      </c>
    </row>
    <row r="28" spans="1:14" ht="187.2" x14ac:dyDescent="0.3">
      <c r="A28" s="37"/>
      <c r="B28" s="41" t="s">
        <v>141</v>
      </c>
      <c r="C28" s="37" t="s">
        <v>75</v>
      </c>
      <c r="D28" s="38">
        <v>0.69189999999999996</v>
      </c>
      <c r="E28" s="52" t="s">
        <v>98</v>
      </c>
      <c r="F28" s="37">
        <v>135</v>
      </c>
      <c r="G28" s="37">
        <v>121</v>
      </c>
      <c r="H28" s="37">
        <v>1.909000039100647</v>
      </c>
      <c r="I28" s="24">
        <v>1.79</v>
      </c>
      <c r="J28" s="24"/>
      <c r="K28" s="42" t="s">
        <v>165</v>
      </c>
      <c r="L28" s="22">
        <v>7</v>
      </c>
      <c r="M28" s="22"/>
      <c r="N28" s="32" t="str" cm="1">
        <f t="array" aca="1" ref="N28" ca="1">IF(INDIRECT("M" &amp; ROW())="x", INDIRECT("B" &amp; ROW()) &amp; IF(INDIRECT("E" &amp; ROW())="x", " in 2", " in 3"), "")</f>
        <v/>
      </c>
    </row>
    <row r="29" spans="1:14" x14ac:dyDescent="0.3">
      <c r="A29" s="34">
        <v>6</v>
      </c>
      <c r="B29" s="40" t="s">
        <v>153</v>
      </c>
      <c r="C29" s="34" t="s">
        <v>133</v>
      </c>
      <c r="D29" s="36">
        <v>0.47070000000000001</v>
      </c>
      <c r="E29" s="51" t="s">
        <v>98</v>
      </c>
      <c r="F29" s="34">
        <v>241</v>
      </c>
      <c r="G29" s="34">
        <v>413</v>
      </c>
      <c r="H29" s="34">
        <v>2.2799999713897705</v>
      </c>
      <c r="I29" s="24"/>
      <c r="J29" s="24"/>
      <c r="K29" s="13"/>
      <c r="L29" s="22"/>
      <c r="M29" s="22"/>
      <c r="N29" s="32" t="str" cm="1">
        <f t="array" aca="1" ref="N29" ca="1">IF(INDIRECT("M" &amp; ROW())="x", INDIRECT("B" &amp; ROW()) &amp; IF(INDIRECT("E" &amp; ROW())="x", " in 2", " in 3"), "")</f>
        <v/>
      </c>
    </row>
    <row r="30" spans="1:14" ht="156" x14ac:dyDescent="0.3">
      <c r="A30" s="37"/>
      <c r="B30" s="41" t="s">
        <v>154</v>
      </c>
      <c r="C30" s="37" t="s">
        <v>140</v>
      </c>
      <c r="D30" s="38">
        <v>0.52929999999999999</v>
      </c>
      <c r="E30" s="52"/>
      <c r="F30" s="37">
        <v>194</v>
      </c>
      <c r="G30" s="37">
        <v>162</v>
      </c>
      <c r="H30" s="37">
        <v>1.6410000324249268</v>
      </c>
      <c r="I30" s="24">
        <v>1.85</v>
      </c>
      <c r="J30" s="24">
        <v>1.8</v>
      </c>
      <c r="K30" s="42" t="s">
        <v>159</v>
      </c>
      <c r="L30" s="22">
        <v>7</v>
      </c>
      <c r="M30" s="43" t="s">
        <v>98</v>
      </c>
      <c r="N30" s="32" t="str" cm="1">
        <f t="array" aca="1" ref="N30" ca="1">IF(INDIRECT("M" &amp; ROW())="x", INDIRECT("B" &amp; ROW()) &amp; IF(INDIRECT("E" &amp; ROW())="x", " in 2", " in 3"), "")</f>
        <v>Jay Clarke in 3</v>
      </c>
    </row>
    <row r="31" spans="1:14" x14ac:dyDescent="0.3">
      <c r="A31" s="34">
        <v>7</v>
      </c>
      <c r="B31" s="40" t="s">
        <v>128</v>
      </c>
      <c r="C31" s="34" t="s">
        <v>75</v>
      </c>
      <c r="D31" s="36">
        <v>0.46110000000000001</v>
      </c>
      <c r="E31" s="51"/>
      <c r="F31" s="34">
        <v>232</v>
      </c>
      <c r="G31" s="34">
        <v>150</v>
      </c>
      <c r="H31" s="34">
        <v>1.8259999752044678</v>
      </c>
      <c r="I31" s="24">
        <v>1.76</v>
      </c>
      <c r="J31" s="24">
        <v>1.75</v>
      </c>
      <c r="K31" s="13"/>
      <c r="L31" s="22"/>
      <c r="M31" s="43" t="s">
        <v>98</v>
      </c>
      <c r="N31" s="32" t="str" cm="1">
        <f t="array" aca="1" ref="N31" ca="1">IF(INDIRECT("M" &amp; ROW())="x", INDIRECT("B" &amp; ROW()) &amp; IF(INDIRECT("E" &amp; ROW())="x", " in 2", " in 3"), "")</f>
        <v>Stefano Travaglia in 3</v>
      </c>
    </row>
    <row r="32" spans="1:14" ht="124.8" x14ac:dyDescent="0.3">
      <c r="A32" s="37"/>
      <c r="B32" s="41" t="s">
        <v>129</v>
      </c>
      <c r="C32" s="37" t="s">
        <v>130</v>
      </c>
      <c r="D32" s="38">
        <v>0.53890000000000005</v>
      </c>
      <c r="E32" s="52" t="s">
        <v>98</v>
      </c>
      <c r="F32" s="37">
        <v>261</v>
      </c>
      <c r="G32" s="37">
        <v>158</v>
      </c>
      <c r="H32" s="37">
        <v>2</v>
      </c>
      <c r="I32" s="24"/>
      <c r="J32" s="24"/>
      <c r="K32" s="42" t="s">
        <v>160</v>
      </c>
      <c r="L32" s="22">
        <v>7</v>
      </c>
      <c r="M32" s="22"/>
      <c r="N32" s="32" t="str" cm="1">
        <f t="array" aca="1" ref="N32" ca="1">IF(INDIRECT("M" &amp; ROW())="x", INDIRECT("B" &amp; ROW()) &amp; IF(INDIRECT("E" &amp; ROW())="x", " in 2", " in 3"), "")</f>
        <v/>
      </c>
    </row>
    <row r="33" spans="1:14" x14ac:dyDescent="0.3">
      <c r="A33" s="34">
        <v>8</v>
      </c>
      <c r="B33" s="40" t="s">
        <v>148</v>
      </c>
      <c r="C33" s="34" t="s">
        <v>75</v>
      </c>
      <c r="D33" s="36">
        <v>0.43469999999999998</v>
      </c>
      <c r="E33" s="51" t="s">
        <v>98</v>
      </c>
      <c r="F33" s="34">
        <v>275</v>
      </c>
      <c r="G33" s="34">
        <v>222</v>
      </c>
      <c r="H33" s="34">
        <v>1.91</v>
      </c>
      <c r="I33" s="24"/>
      <c r="J33" s="24"/>
      <c r="K33" s="13"/>
      <c r="L33" s="22"/>
      <c r="M33" s="22"/>
      <c r="N33" s="32" t="str" cm="1">
        <f t="array" aca="1" ref="N33" ca="1">IF(INDIRECT("M" &amp; ROW())="x", INDIRECT("B" &amp; ROW()) &amp; IF(INDIRECT("E" &amp; ROW())="x", " in 2", " in 3"), "")</f>
        <v/>
      </c>
    </row>
    <row r="34" spans="1:14" ht="202.8" x14ac:dyDescent="0.3">
      <c r="A34" s="37"/>
      <c r="B34" s="41" t="s">
        <v>149</v>
      </c>
      <c r="C34" s="37" t="s">
        <v>136</v>
      </c>
      <c r="D34" s="38">
        <v>0.56530000000000002</v>
      </c>
      <c r="E34" s="52"/>
      <c r="F34" s="37">
        <v>170</v>
      </c>
      <c r="G34" s="37">
        <v>35</v>
      </c>
      <c r="H34" s="37">
        <v>1.8</v>
      </c>
      <c r="I34" s="24">
        <v>1.73</v>
      </c>
      <c r="J34" s="24">
        <v>1.85</v>
      </c>
      <c r="K34" s="42" t="s">
        <v>166</v>
      </c>
      <c r="L34" s="22">
        <v>7</v>
      </c>
      <c r="M34" s="43" t="s">
        <v>98</v>
      </c>
      <c r="N34" s="32" t="str" cm="1">
        <f t="array" aca="1" ref="N34" ca="1">IF(INDIRECT("M" &amp; ROW())="x", INDIRECT("B" &amp; ROW()) &amp; IF(INDIRECT("E" &amp; ROW())="x", " in 2", " in 3"), "")</f>
        <v>Thiago Moura Monteiro in 3</v>
      </c>
    </row>
    <row r="35" spans="1:14" x14ac:dyDescent="0.3">
      <c r="A35" s="34">
        <v>9</v>
      </c>
      <c r="B35" s="40" t="s">
        <v>125</v>
      </c>
      <c r="C35" s="34" t="s">
        <v>97</v>
      </c>
      <c r="D35" s="36">
        <v>0.44219999999999998</v>
      </c>
      <c r="E35" s="51"/>
      <c r="F35" s="34">
        <v>330</v>
      </c>
      <c r="G35" s="34">
        <v>48</v>
      </c>
      <c r="H35" s="34">
        <v>2.1</v>
      </c>
      <c r="I35" s="24"/>
      <c r="J35" s="24">
        <v>2</v>
      </c>
      <c r="K35" s="13"/>
      <c r="L35" s="22"/>
      <c r="M35" s="43" t="s">
        <v>98</v>
      </c>
      <c r="N35" s="32" t="str" cm="1">
        <f t="array" aca="1" ref="N35" ca="1">IF(INDIRECT("M" &amp; ROW())="x", INDIRECT("B" &amp; ROW()) &amp; IF(INDIRECT("E" &amp; ROW())="x", " in 2", " in 3"), "")</f>
        <v>Alexander Ritschard in 3</v>
      </c>
    </row>
    <row r="36" spans="1:14" ht="156" x14ac:dyDescent="0.3">
      <c r="A36" s="37"/>
      <c r="B36" s="41" t="s">
        <v>126</v>
      </c>
      <c r="C36" s="37" t="s">
        <v>127</v>
      </c>
      <c r="D36" s="38">
        <v>0.55779999999999996</v>
      </c>
      <c r="E36" s="52" t="s">
        <v>98</v>
      </c>
      <c r="F36" s="37">
        <v>248</v>
      </c>
      <c r="G36" s="37">
        <v>168</v>
      </c>
      <c r="H36" s="37">
        <v>1.67</v>
      </c>
      <c r="I36" s="24">
        <v>1.78</v>
      </c>
      <c r="J36" s="24">
        <v>2</v>
      </c>
      <c r="K36" s="42" t="s">
        <v>164</v>
      </c>
      <c r="L36" s="22">
        <v>6.5</v>
      </c>
      <c r="M36" s="22"/>
      <c r="N36" s="32" t="str" cm="1">
        <f t="array" aca="1" ref="N36" ca="1">IF(INDIRECT("M" &amp; ROW())="x", INDIRECT("B" &amp; ROW()) &amp; IF(INDIRECT("E" &amp; ROW())="x", " in 2", " in 3"), "")</f>
        <v/>
      </c>
    </row>
    <row r="37" spans="1:14" x14ac:dyDescent="0.3">
      <c r="A37" s="34">
        <v>10</v>
      </c>
      <c r="B37" s="44" t="s">
        <v>122</v>
      </c>
      <c r="C37" s="34" t="s">
        <v>123</v>
      </c>
      <c r="D37" s="36">
        <v>0.55710000000000004</v>
      </c>
      <c r="E37" s="51" t="s">
        <v>98</v>
      </c>
      <c r="F37" s="34">
        <v>102</v>
      </c>
      <c r="G37" s="34">
        <v>95</v>
      </c>
      <c r="H37" s="34">
        <v>1.2</v>
      </c>
      <c r="I37" s="24">
        <v>1.21</v>
      </c>
      <c r="J37" s="24">
        <v>1.25</v>
      </c>
      <c r="K37" s="13"/>
      <c r="L37" s="22"/>
      <c r="M37" s="43" t="s">
        <v>98</v>
      </c>
      <c r="N37" s="32" t="str" cm="1">
        <f t="array" aca="1" ref="N37" ca="1">IF(INDIRECT("M" &amp; ROW())="x", INDIRECT("B" &amp; ROW()) &amp; IF(INDIRECT("E" &amp; ROW())="x", " in 2", " in 3"), "")</f>
        <v>Vit Kopriva in 2</v>
      </c>
    </row>
    <row r="38" spans="1:14" ht="187.2" x14ac:dyDescent="0.3">
      <c r="A38" s="37"/>
      <c r="B38" s="41" t="s">
        <v>124</v>
      </c>
      <c r="C38" s="37" t="s">
        <v>59</v>
      </c>
      <c r="D38" s="38">
        <v>0.44290000000000002</v>
      </c>
      <c r="E38" s="52"/>
      <c r="F38" s="37">
        <v>193</v>
      </c>
      <c r="G38" s="37">
        <v>192</v>
      </c>
      <c r="H38" s="37">
        <v>4.33</v>
      </c>
      <c r="I38" s="24"/>
      <c r="J38" s="24"/>
      <c r="K38" s="42" t="s">
        <v>161</v>
      </c>
      <c r="L38" s="22">
        <v>7</v>
      </c>
      <c r="M38" s="22"/>
      <c r="N38" s="32" t="str" cm="1">
        <f t="array" aca="1" ref="N38" ca="1">IF(INDIRECT("M" &amp; ROW())="x", INDIRECT("B" &amp; ROW()) &amp; IF(INDIRECT("E" &amp; ROW())="x", " in 2", " in 3"), "")</f>
        <v/>
      </c>
    </row>
    <row r="39" spans="1:14" x14ac:dyDescent="0.3">
      <c r="A39" s="34">
        <v>11</v>
      </c>
      <c r="B39" s="40" t="s">
        <v>131</v>
      </c>
      <c r="C39" s="34" t="s">
        <v>57</v>
      </c>
      <c r="D39" s="36">
        <v>0.47720000000000001</v>
      </c>
      <c r="E39" s="51"/>
      <c r="F39" s="34">
        <v>308</v>
      </c>
      <c r="G39" s="34">
        <v>322</v>
      </c>
      <c r="H39" s="34">
        <v>2.63</v>
      </c>
      <c r="I39" s="24"/>
      <c r="J39" s="24"/>
      <c r="K39" s="13"/>
      <c r="L39" s="22"/>
      <c r="M39" s="22"/>
      <c r="N39" s="32" t="str" cm="1">
        <f t="array" aca="1" ref="N39" ca="1">IF(INDIRECT("M" &amp; ROW())="x", INDIRECT("B" &amp; ROW()) &amp; IF(INDIRECT("E" &amp; ROW())="x", " in 2", " in 3"), "")</f>
        <v/>
      </c>
    </row>
    <row r="40" spans="1:14" ht="140.4" x14ac:dyDescent="0.3">
      <c r="A40" s="37"/>
      <c r="B40" s="41" t="s">
        <v>132</v>
      </c>
      <c r="C40" s="37" t="s">
        <v>133</v>
      </c>
      <c r="D40" s="38">
        <v>0.52280000000000004</v>
      </c>
      <c r="E40" s="52" t="s">
        <v>98</v>
      </c>
      <c r="F40" s="37">
        <v>118</v>
      </c>
      <c r="G40" s="37">
        <v>69</v>
      </c>
      <c r="H40" s="37">
        <v>1.44</v>
      </c>
      <c r="I40" s="24"/>
      <c r="J40" s="24">
        <v>1.5</v>
      </c>
      <c r="K40" s="42" t="s">
        <v>162</v>
      </c>
      <c r="L40" s="22">
        <v>7</v>
      </c>
      <c r="M40" s="43" t="s">
        <v>98</v>
      </c>
      <c r="N40" s="32" t="str" cm="1">
        <f t="array" aca="1" ref="N40" ca="1">IF(INDIRECT("M" &amp; ROW())="x", INDIRECT("B" &amp; ROW()) &amp; IF(INDIRECT("E" &amp; ROW())="x", " in 2", " in 3"), "")</f>
        <v>Jaime Faria in 2</v>
      </c>
    </row>
    <row r="41" spans="1:14" x14ac:dyDescent="0.3">
      <c r="A41" s="34">
        <v>12</v>
      </c>
      <c r="B41" s="40" t="s">
        <v>150</v>
      </c>
      <c r="C41" s="34" t="s">
        <v>133</v>
      </c>
      <c r="D41" s="36">
        <v>0</v>
      </c>
      <c r="E41" s="51"/>
      <c r="F41" s="34">
        <v>774</v>
      </c>
      <c r="G41" s="34">
        <v>697</v>
      </c>
      <c r="H41" s="34">
        <v>8</v>
      </c>
      <c r="I41" s="24"/>
      <c r="J41" s="24"/>
      <c r="K41" s="13"/>
      <c r="L41" s="22"/>
      <c r="M41" s="22"/>
      <c r="N41" s="32" t="str" cm="1">
        <f t="array" aca="1" ref="N41" ca="1">IF(INDIRECT("M" &amp; ROW())="x", INDIRECT("B" &amp; ROW()) &amp; IF(INDIRECT("E" &amp; ROW())="x", " in 2", " in 3"), "")</f>
        <v/>
      </c>
    </row>
    <row r="42" spans="1:14" ht="140.4" x14ac:dyDescent="0.3">
      <c r="A42" s="37"/>
      <c r="B42" s="45" t="s">
        <v>151</v>
      </c>
      <c r="C42" s="37" t="s">
        <v>152</v>
      </c>
      <c r="D42" s="38">
        <v>1</v>
      </c>
      <c r="E42" s="52" t="s">
        <v>98</v>
      </c>
      <c r="F42" s="37">
        <v>113</v>
      </c>
      <c r="G42" s="37">
        <v>105</v>
      </c>
      <c r="H42" s="37">
        <v>1.08</v>
      </c>
      <c r="I42" s="24">
        <v>1.1000000000000001</v>
      </c>
      <c r="J42" s="24">
        <v>1.1000000000000001</v>
      </c>
      <c r="K42" s="42" t="s">
        <v>163</v>
      </c>
      <c r="L42" s="22">
        <v>7.5</v>
      </c>
      <c r="M42" s="43" t="s">
        <v>98</v>
      </c>
      <c r="N42" s="32" t="str" cm="1">
        <f t="array" aca="1" ref="N42" ca="1">IF(INDIRECT("M" &amp; ROW())="x", INDIRECT("B" &amp; ROW()) &amp; IF(INDIRECT("E" &amp; ROW())="x", " in 2", " in 3"), "")</f>
        <v>Ignacio Buse in 2</v>
      </c>
    </row>
    <row r="43" spans="1:14" x14ac:dyDescent="0.3">
      <c r="A43" s="22"/>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3"/>
    </row>
    <row r="183" spans="1:14" x14ac:dyDescent="0.3">
      <c r="A183" s="10"/>
      <c r="B183" s="10"/>
      <c r="C183" s="10"/>
      <c r="D183" s="10"/>
      <c r="E183" s="11"/>
      <c r="F183" s="10"/>
      <c r="G183" s="10"/>
      <c r="H183" s="10"/>
      <c r="I183" s="12"/>
      <c r="J183" s="12"/>
      <c r="K183" s="13"/>
      <c r="L183" s="10"/>
      <c r="M183" s="10"/>
      <c r="N183" s="33"/>
    </row>
    <row r="184" spans="1:14" x14ac:dyDescent="0.3">
      <c r="A184" s="10"/>
      <c r="B184" s="10"/>
      <c r="C184" s="10"/>
      <c r="D184" s="10"/>
      <c r="E184" s="11"/>
      <c r="F184" s="10"/>
      <c r="G184" s="10"/>
      <c r="H184" s="10"/>
      <c r="I184" s="12"/>
      <c r="J184" s="12"/>
      <c r="K184" s="13"/>
      <c r="L184" s="10"/>
      <c r="M184" s="10"/>
      <c r="N184" s="33"/>
    </row>
    <row r="185" spans="1:14" x14ac:dyDescent="0.3">
      <c r="A185" s="10"/>
      <c r="B185" s="10"/>
      <c r="C185" s="10"/>
      <c r="D185" s="10"/>
      <c r="E185" s="11"/>
      <c r="F185" s="10"/>
      <c r="G185" s="10"/>
      <c r="H185" s="10"/>
      <c r="I185" s="12"/>
      <c r="J185" s="12"/>
      <c r="K185" s="13"/>
      <c r="L185" s="10"/>
      <c r="M185" s="10"/>
      <c r="N185" s="33"/>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sortState xmlns:xlrd2="http://schemas.microsoft.com/office/spreadsheetml/2017/richdata2" ref="A19:H42">
    <sortCondition ref="A19:A4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0"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5"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1" t="s">
        <v>51</v>
      </c>
    </row>
    <row r="7" spans="1:14" x14ac:dyDescent="0.3">
      <c r="A7" s="34">
        <v>1</v>
      </c>
      <c r="B7" s="44" t="s">
        <v>62</v>
      </c>
      <c r="C7" s="34" t="s">
        <v>63</v>
      </c>
      <c r="D7" s="36">
        <v>0.9173</v>
      </c>
      <c r="E7" s="34" t="s">
        <v>98</v>
      </c>
      <c r="F7" s="34">
        <v>67</v>
      </c>
      <c r="G7" s="34">
        <v>83</v>
      </c>
      <c r="H7" s="34">
        <v>1.38</v>
      </c>
      <c r="I7" s="24">
        <v>1.38</v>
      </c>
      <c r="J7" s="24">
        <v>1.4</v>
      </c>
      <c r="K7" s="39">
        <v>0.16666666666666666</v>
      </c>
      <c r="L7" s="22"/>
      <c r="M7" s="43" t="s">
        <v>98</v>
      </c>
      <c r="N7" s="32" t="str" cm="1">
        <f t="array" aca="1" ref="N7" ca="1">IF(INDIRECT("M" &amp; ROW())="x", INDIRECT("B" &amp; ROW()) &amp; IF(INDIRECT("E" &amp; ROW())="x", " in 2", " in 3"), "")</f>
        <v>Cristina Bucsa in 2</v>
      </c>
    </row>
    <row r="8" spans="1:14" ht="171.6" x14ac:dyDescent="0.3">
      <c r="A8" s="37"/>
      <c r="B8" s="41" t="s">
        <v>64</v>
      </c>
      <c r="C8" s="37" t="s">
        <v>65</v>
      </c>
      <c r="D8" s="38">
        <v>8.2699999999999996E-2</v>
      </c>
      <c r="E8" s="37"/>
      <c r="F8" s="37">
        <v>129</v>
      </c>
      <c r="G8" s="37">
        <v>146</v>
      </c>
      <c r="H8" s="37">
        <v>2.71</v>
      </c>
      <c r="I8" s="24"/>
      <c r="J8" s="24"/>
      <c r="K8" s="42" t="s">
        <v>99</v>
      </c>
      <c r="L8" s="22">
        <v>7.5</v>
      </c>
      <c r="M8" s="22"/>
      <c r="N8" s="32" t="str" cm="1">
        <f t="array" aca="1" ref="N8" ca="1">IF(INDIRECT("M" &amp; ROW())="x", INDIRECT("B" &amp; ROW()) &amp; IF(INDIRECT("E" &amp; ROW())="x", " in 2", " in 3"), "")</f>
        <v/>
      </c>
    </row>
    <row r="9" spans="1:14" x14ac:dyDescent="0.3">
      <c r="A9" s="34">
        <v>2</v>
      </c>
      <c r="B9" s="44" t="s">
        <v>58</v>
      </c>
      <c r="C9" s="34" t="s">
        <v>59</v>
      </c>
      <c r="D9" s="36">
        <v>0.48909999999999998</v>
      </c>
      <c r="E9" s="34" t="s">
        <v>98</v>
      </c>
      <c r="F9" s="34">
        <v>65</v>
      </c>
      <c r="G9" s="34">
        <v>279</v>
      </c>
      <c r="H9" s="34">
        <v>1.56</v>
      </c>
      <c r="I9" s="24"/>
      <c r="J9" s="24">
        <v>1.9</v>
      </c>
      <c r="K9" s="13"/>
      <c r="L9" s="22"/>
      <c r="M9" s="22"/>
      <c r="N9" s="32" t="str" cm="1">
        <f t="array" aca="1" ref="N9" ca="1">IF(INDIRECT("M" &amp; ROW())="x", INDIRECT("B" &amp; ROW()) &amp; IF(INDIRECT("E" &amp; ROW())="x", " in 2", " in 3"), "")</f>
        <v/>
      </c>
    </row>
    <row r="10" spans="1:14" ht="187.2" x14ac:dyDescent="0.3">
      <c r="A10" s="37"/>
      <c r="B10" s="41" t="s">
        <v>60</v>
      </c>
      <c r="C10" s="37" t="s">
        <v>61</v>
      </c>
      <c r="D10" s="38">
        <v>0.51090000000000002</v>
      </c>
      <c r="E10" s="37"/>
      <c r="F10" s="37">
        <v>109</v>
      </c>
      <c r="G10" s="37">
        <v>289</v>
      </c>
      <c r="H10" s="37">
        <v>2.2200000000000002</v>
      </c>
      <c r="I10" s="24"/>
      <c r="J10" s="24"/>
      <c r="K10" s="42" t="s">
        <v>100</v>
      </c>
      <c r="L10" s="22">
        <v>7</v>
      </c>
      <c r="M10" s="43" t="s">
        <v>98</v>
      </c>
      <c r="N10" s="32" t="str" cm="1">
        <f t="array" aca="1" ref="N10" ca="1">IF(INDIRECT("M" &amp; ROW())="x", INDIRECT("B" &amp; ROW()) &amp; IF(INDIRECT("E" &amp; ROW())="x", " in 2", " in 3"), "")</f>
        <v>Victoria Jimenez Kasintseva in 3</v>
      </c>
    </row>
    <row r="11" spans="1:14" x14ac:dyDescent="0.3">
      <c r="A11" s="34">
        <v>3</v>
      </c>
      <c r="B11" s="40" t="s">
        <v>70</v>
      </c>
      <c r="C11" s="34" t="s">
        <v>71</v>
      </c>
      <c r="D11" s="36">
        <v>0.43759999999999999</v>
      </c>
      <c r="E11" s="34"/>
      <c r="F11" s="34">
        <v>164</v>
      </c>
      <c r="G11" s="34">
        <v>114</v>
      </c>
      <c r="H11" s="34">
        <v>2.11</v>
      </c>
      <c r="I11" s="24"/>
      <c r="J11" s="24"/>
      <c r="K11" s="13"/>
      <c r="L11" s="22"/>
      <c r="M11" s="22"/>
      <c r="N11" s="32" t="str" cm="1">
        <f t="array" aca="1" ref="N11" ca="1">IF(INDIRECT("M" &amp; ROW())="x", INDIRECT("B" &amp; ROW()) &amp; IF(INDIRECT("E" &amp; ROW())="x", " in 2", " in 3"), "")</f>
        <v/>
      </c>
    </row>
    <row r="12" spans="1:14" ht="156" x14ac:dyDescent="0.3">
      <c r="A12" s="37"/>
      <c r="B12" s="45" t="s">
        <v>72</v>
      </c>
      <c r="C12" s="37" t="s">
        <v>73</v>
      </c>
      <c r="D12" s="38">
        <v>0.56240000000000001</v>
      </c>
      <c r="E12" s="37" t="s">
        <v>98</v>
      </c>
      <c r="F12" s="37">
        <v>107</v>
      </c>
      <c r="G12" s="37">
        <v>90</v>
      </c>
      <c r="H12" s="37">
        <v>1.61</v>
      </c>
      <c r="I12" s="24"/>
      <c r="J12" s="24">
        <v>1.6</v>
      </c>
      <c r="K12" s="42" t="s">
        <v>101</v>
      </c>
      <c r="L12" s="22">
        <v>7.5</v>
      </c>
      <c r="M12" s="43" t="s">
        <v>98</v>
      </c>
      <c r="N12" s="32" t="str" cm="1">
        <f t="array" aca="1" ref="N12" ca="1">IF(INDIRECT("M" &amp; ROW())="x", INDIRECT("B" &amp; ROW()) &amp; IF(INDIRECT("E" &amp; ROW())="x", " in 2", " in 3"), "")</f>
        <v>Katie Volynets in 2</v>
      </c>
    </row>
    <row r="13" spans="1:14" x14ac:dyDescent="0.3">
      <c r="A13" s="34">
        <v>4</v>
      </c>
      <c r="B13" s="40" t="s">
        <v>66</v>
      </c>
      <c r="C13" s="34" t="s">
        <v>67</v>
      </c>
      <c r="D13" s="36">
        <v>0.47699999999999998</v>
      </c>
      <c r="E13" s="34"/>
      <c r="F13" s="34">
        <v>87</v>
      </c>
      <c r="G13" s="34">
        <v>117</v>
      </c>
      <c r="H13" s="34">
        <v>1.81</v>
      </c>
      <c r="I13" s="24"/>
      <c r="J13" s="24">
        <v>1.8</v>
      </c>
      <c r="K13" s="13"/>
      <c r="L13" s="22"/>
      <c r="M13" s="43" t="s">
        <v>98</v>
      </c>
      <c r="N13" s="32" t="str" cm="1">
        <f t="array" aca="1" ref="N13" ca="1">IF(INDIRECT("M" &amp; ROW())="x", INDIRECT("B" &amp; ROW()) &amp; IF(INDIRECT("E" &amp; ROW())="x", " in 2", " in 3"), "")</f>
        <v>Anastasia Zakharova in 3</v>
      </c>
    </row>
    <row r="14" spans="1:14" ht="202.8" x14ac:dyDescent="0.3">
      <c r="A14" s="37"/>
      <c r="B14" s="41" t="s">
        <v>68</v>
      </c>
      <c r="C14" s="37" t="s">
        <v>69</v>
      </c>
      <c r="D14" s="38">
        <v>0.52300000000000002</v>
      </c>
      <c r="E14" s="37" t="s">
        <v>98</v>
      </c>
      <c r="F14" s="37">
        <v>106</v>
      </c>
      <c r="G14" s="37">
        <v>54</v>
      </c>
      <c r="H14" s="37">
        <v>1.85</v>
      </c>
      <c r="I14" s="24"/>
      <c r="J14" s="24"/>
      <c r="K14" s="42" t="s">
        <v>102</v>
      </c>
      <c r="L14" s="22">
        <v>6</v>
      </c>
      <c r="M14" s="22"/>
      <c r="N14" s="32" t="str" cm="1">
        <f t="array" aca="1" ref="N14" ca="1">IF(INDIRECT("M" &amp; ROW())="x", INDIRECT("B" &amp; ROW()) &amp; IF(INDIRECT("E" &amp; ROW())="x", " in 2", " in 3"), "")</f>
        <v/>
      </c>
    </row>
    <row r="15" spans="1:14" x14ac:dyDescent="0.3">
      <c r="A15" s="34">
        <v>5</v>
      </c>
      <c r="B15" s="40" t="s">
        <v>54</v>
      </c>
      <c r="C15" s="34" t="s">
        <v>55</v>
      </c>
      <c r="D15" s="36">
        <v>0.47710000000000002</v>
      </c>
      <c r="E15" s="34"/>
      <c r="F15" s="34">
        <v>50</v>
      </c>
      <c r="G15" s="34">
        <v>203</v>
      </c>
      <c r="H15" s="34">
        <v>2.09</v>
      </c>
      <c r="I15" s="24"/>
      <c r="J15" s="24"/>
      <c r="K15" s="13"/>
      <c r="L15" s="22"/>
      <c r="M15" s="22"/>
      <c r="N15" s="32" t="str" cm="1">
        <f t="array" aca="1" ref="N15" ca="1">IF(INDIRECT("M" &amp; ROW())="x", INDIRECT("B" &amp; ROW()) &amp; IF(INDIRECT("E" &amp; ROW())="x", " in 2", " in 3"), "")</f>
        <v/>
      </c>
    </row>
    <row r="16" spans="1:14" ht="156" x14ac:dyDescent="0.3">
      <c r="A16" s="37"/>
      <c r="B16" s="45" t="s">
        <v>56</v>
      </c>
      <c r="C16" s="37" t="s">
        <v>57</v>
      </c>
      <c r="D16" s="38">
        <v>0.52290000000000003</v>
      </c>
      <c r="E16" s="37" t="s">
        <v>98</v>
      </c>
      <c r="F16" s="37">
        <v>95</v>
      </c>
      <c r="G16" s="37">
        <v>246</v>
      </c>
      <c r="H16" s="37">
        <v>1.63</v>
      </c>
      <c r="I16" s="24">
        <v>1.65</v>
      </c>
      <c r="J16" s="24">
        <v>1.65</v>
      </c>
      <c r="K16" s="42" t="s">
        <v>103</v>
      </c>
      <c r="L16" s="22">
        <v>7.5</v>
      </c>
      <c r="M16" s="43" t="s">
        <v>98</v>
      </c>
      <c r="N16" s="32" t="str" cm="1">
        <f t="array" aca="1" ref="N16" ca="1">IF(INDIRECT("M" &amp; ROW())="x", INDIRECT("B" &amp; ROW()) &amp; IF(INDIRECT("E" &amp; ROW())="x", " in 2", " in 3"), "")</f>
        <v>Ella Seidel in 2</v>
      </c>
    </row>
    <row r="17" spans="1:14" x14ac:dyDescent="0.3">
      <c r="A17" s="34">
        <v>6</v>
      </c>
      <c r="B17" s="44" t="s">
        <v>92</v>
      </c>
      <c r="C17" s="34" t="s">
        <v>86</v>
      </c>
      <c r="D17" s="36">
        <v>0.84460000000000002</v>
      </c>
      <c r="E17" s="34" t="s">
        <v>98</v>
      </c>
      <c r="F17" s="34">
        <v>97</v>
      </c>
      <c r="G17" s="34">
        <v>224</v>
      </c>
      <c r="H17" s="34">
        <v>1.4</v>
      </c>
      <c r="I17" s="24">
        <v>1.39</v>
      </c>
      <c r="J17" s="24">
        <v>1.55</v>
      </c>
      <c r="K17" s="13"/>
      <c r="L17" s="22"/>
      <c r="M17" s="43" t="s">
        <v>98</v>
      </c>
      <c r="N17" s="32" t="str" cm="1">
        <f t="array" aca="1" ref="N17" ca="1">IF(INDIRECT("M" &amp; ROW())="x", INDIRECT("B" &amp; ROW()) &amp; IF(INDIRECT("E" &amp; ROW())="x", " in 2", " in 3"), "")</f>
        <v>Dalma Galfi in 2</v>
      </c>
    </row>
    <row r="18" spans="1:14" ht="202.8" x14ac:dyDescent="0.3">
      <c r="A18" s="37"/>
      <c r="B18" s="41" t="s">
        <v>93</v>
      </c>
      <c r="C18" s="37" t="s">
        <v>94</v>
      </c>
      <c r="D18" s="38">
        <v>0.15540000000000001</v>
      </c>
      <c r="E18" s="37"/>
      <c r="F18" s="37">
        <v>124</v>
      </c>
      <c r="G18" s="37">
        <v>546</v>
      </c>
      <c r="H18" s="37">
        <v>2.63</v>
      </c>
      <c r="I18" s="24"/>
      <c r="J18" s="24"/>
      <c r="K18" s="42" t="s">
        <v>104</v>
      </c>
      <c r="L18" s="22">
        <v>7</v>
      </c>
      <c r="M18" s="22"/>
      <c r="N18" s="32" t="str" cm="1">
        <f t="array" aca="1" ref="N18" ca="1">IF(INDIRECT("M" &amp; ROW())="x", INDIRECT("B" &amp; ROW()) &amp; IF(INDIRECT("E" &amp; ROW())="x", " in 2", " in 3"), "")</f>
        <v/>
      </c>
    </row>
    <row r="19" spans="1:14" x14ac:dyDescent="0.3">
      <c r="A19" s="34">
        <v>7</v>
      </c>
      <c r="B19" s="40" t="s">
        <v>82</v>
      </c>
      <c r="C19" s="34" t="s">
        <v>73</v>
      </c>
      <c r="D19" s="36">
        <v>0.50880000000000003</v>
      </c>
      <c r="E19" s="34"/>
      <c r="F19" s="34">
        <v>147</v>
      </c>
      <c r="G19" s="34">
        <v>129</v>
      </c>
      <c r="H19" s="34">
        <v>2.19</v>
      </c>
      <c r="I19" s="24"/>
      <c r="J19" s="24">
        <v>2</v>
      </c>
      <c r="K19" s="13"/>
      <c r="L19" s="22"/>
      <c r="M19" s="43" t="s">
        <v>98</v>
      </c>
      <c r="N19" s="32" t="str" cm="1">
        <f t="array" aca="1" ref="N19" ca="1">IF(INDIRECT("M" &amp; ROW())="x", INDIRECT("B" &amp; ROW()) &amp; IF(INDIRECT("E" &amp; ROW())="x", " in 2", " in 3"), "")</f>
        <v>Varvara Lepchenko in 3</v>
      </c>
    </row>
    <row r="20" spans="1:14" ht="202.8" x14ac:dyDescent="0.3">
      <c r="A20" s="37"/>
      <c r="B20" s="41" t="s">
        <v>83</v>
      </c>
      <c r="C20" s="37" t="s">
        <v>84</v>
      </c>
      <c r="D20" s="38">
        <v>0.49120000000000003</v>
      </c>
      <c r="E20" s="37" t="s">
        <v>98</v>
      </c>
      <c r="F20" s="37">
        <v>130</v>
      </c>
      <c r="G20" s="37">
        <v>222</v>
      </c>
      <c r="H20" s="37">
        <v>1.57</v>
      </c>
      <c r="I20" s="24"/>
      <c r="J20" s="24">
        <v>2</v>
      </c>
      <c r="K20" s="42" t="s">
        <v>105</v>
      </c>
      <c r="L20" s="22">
        <v>6</v>
      </c>
      <c r="M20" s="22"/>
      <c r="N20" s="32" t="str" cm="1">
        <f t="array" aca="1" ref="N20" ca="1">IF(INDIRECT("M" &amp; ROW())="x", INDIRECT("B" &amp; ROW()) &amp; IF(INDIRECT("E" &amp; ROW())="x", " in 2", " in 3"), "")</f>
        <v/>
      </c>
    </row>
    <row r="21" spans="1:14" x14ac:dyDescent="0.3">
      <c r="A21" s="34">
        <v>8</v>
      </c>
      <c r="B21" s="40" t="s">
        <v>88</v>
      </c>
      <c r="C21" s="34" t="s">
        <v>89</v>
      </c>
      <c r="D21" s="36">
        <v>0.32450000000000001</v>
      </c>
      <c r="E21" s="34"/>
      <c r="F21" s="34">
        <v>115</v>
      </c>
      <c r="G21" s="34">
        <v>88</v>
      </c>
      <c r="H21" s="34">
        <v>2.57</v>
      </c>
      <c r="I21" s="24"/>
      <c r="J21" s="24"/>
      <c r="K21" s="13"/>
      <c r="L21" s="22"/>
      <c r="M21" s="22"/>
      <c r="N21" s="32" t="str" cm="1">
        <f t="array" aca="1" ref="N21" ca="1">IF(INDIRECT("M" &amp; ROW())="x", INDIRECT("B" &amp; ROW()) &amp; IF(INDIRECT("E" &amp; ROW())="x", " in 2", " in 3"), "")</f>
        <v/>
      </c>
    </row>
    <row r="22" spans="1:14" ht="140.4" x14ac:dyDescent="0.3">
      <c r="A22" s="37"/>
      <c r="B22" s="45" t="s">
        <v>90</v>
      </c>
      <c r="C22" s="37" t="s">
        <v>91</v>
      </c>
      <c r="D22" s="38">
        <v>0.67549999999999999</v>
      </c>
      <c r="E22" s="37" t="s">
        <v>98</v>
      </c>
      <c r="F22" s="37">
        <v>102</v>
      </c>
      <c r="G22" s="37">
        <v>272</v>
      </c>
      <c r="H22" s="37">
        <v>1.42</v>
      </c>
      <c r="I22" s="24">
        <v>1.5</v>
      </c>
      <c r="J22" s="24">
        <v>1.5</v>
      </c>
      <c r="K22" s="42" t="s">
        <v>106</v>
      </c>
      <c r="L22" s="22">
        <v>7</v>
      </c>
      <c r="M22" s="43" t="s">
        <v>98</v>
      </c>
      <c r="N22" s="32" t="str" cm="1">
        <f t="array" aca="1" ref="N22" ca="1">IF(INDIRECT("M" &amp; ROW())="x", INDIRECT("B" &amp; ROW()) &amp; IF(INDIRECT("E" &amp; ROW())="x", " in 2", " in 3"), "")</f>
        <v>Janice Tjen in 2</v>
      </c>
    </row>
    <row r="23" spans="1:14" x14ac:dyDescent="0.3">
      <c r="A23" s="34">
        <v>9</v>
      </c>
      <c r="B23" s="40" t="s">
        <v>85</v>
      </c>
      <c r="C23" s="34" t="s">
        <v>86</v>
      </c>
      <c r="D23" s="36">
        <v>0.4839</v>
      </c>
      <c r="E23" s="34"/>
      <c r="F23" s="34">
        <v>96</v>
      </c>
      <c r="G23" s="34">
        <v>151</v>
      </c>
      <c r="H23" s="34">
        <v>2.23</v>
      </c>
      <c r="I23" s="24"/>
      <c r="J23" s="24"/>
      <c r="K23" s="13"/>
      <c r="L23" s="22"/>
      <c r="M23" s="22"/>
      <c r="N23" s="32" t="str" cm="1">
        <f t="array" aca="1" ref="N23" ca="1">IF(INDIRECT("M" &amp; ROW())="x", INDIRECT("B" &amp; ROW()) &amp; IF(INDIRECT("E" &amp; ROW())="x", " in 2", " in 3"), "")</f>
        <v/>
      </c>
    </row>
    <row r="24" spans="1:14" ht="156" x14ac:dyDescent="0.3">
      <c r="A24" s="37"/>
      <c r="B24" s="45" t="s">
        <v>87</v>
      </c>
      <c r="C24" s="37" t="s">
        <v>59</v>
      </c>
      <c r="D24" s="38">
        <v>0.5161</v>
      </c>
      <c r="E24" s="37" t="s">
        <v>98</v>
      </c>
      <c r="F24" s="37">
        <v>101</v>
      </c>
      <c r="G24" s="37">
        <v>74</v>
      </c>
      <c r="H24" s="37">
        <v>1.62</v>
      </c>
      <c r="I24" s="24"/>
      <c r="J24" s="24">
        <v>1.65</v>
      </c>
      <c r="K24" s="42" t="s">
        <v>107</v>
      </c>
      <c r="L24" s="22">
        <v>7.5</v>
      </c>
      <c r="M24" s="43" t="s">
        <v>98</v>
      </c>
      <c r="N24" s="32" t="str" cm="1">
        <f t="array" aca="1" ref="N24" ca="1">IF(INDIRECT("M" &amp; ROW())="x", INDIRECT("B" &amp; ROW()) &amp; IF(INDIRECT("E" &amp; ROW())="x", " in 2", " in 3"), "")</f>
        <v>Diane Parry in 2</v>
      </c>
    </row>
    <row r="25" spans="1:14" x14ac:dyDescent="0.3">
      <c r="A25" s="34">
        <v>10</v>
      </c>
      <c r="B25" s="44" t="s">
        <v>74</v>
      </c>
      <c r="C25" s="34" t="s">
        <v>75</v>
      </c>
      <c r="D25" s="36">
        <v>0.4007</v>
      </c>
      <c r="E25" s="34" t="s">
        <v>98</v>
      </c>
      <c r="F25" s="34">
        <v>91</v>
      </c>
      <c r="G25" s="34">
        <v>94</v>
      </c>
      <c r="H25" s="34">
        <v>1.55</v>
      </c>
      <c r="I25" s="24"/>
      <c r="J25" s="24">
        <v>2</v>
      </c>
      <c r="K25" s="13"/>
      <c r="L25" s="22"/>
      <c r="M25" s="22"/>
      <c r="N25" s="32" t="str" cm="1">
        <f t="array" aca="1" ref="N25" ca="1">IF(INDIRECT("M" &amp; ROW())="x", INDIRECT("B" &amp; ROW()) &amp; IF(INDIRECT("E" &amp; ROW())="x", " in 2", " in 3"), "")</f>
        <v/>
      </c>
    </row>
    <row r="26" spans="1:14" ht="171.6" x14ac:dyDescent="0.3">
      <c r="A26" s="37"/>
      <c r="B26" s="41" t="s">
        <v>76</v>
      </c>
      <c r="C26" s="37" t="s">
        <v>77</v>
      </c>
      <c r="D26" s="38">
        <v>0.59930000000000005</v>
      </c>
      <c r="E26" s="37"/>
      <c r="F26" s="37">
        <v>108</v>
      </c>
      <c r="G26" s="37">
        <v>100</v>
      </c>
      <c r="H26" s="37">
        <v>2.2400000000000002</v>
      </c>
      <c r="I26" s="24"/>
      <c r="J26" s="24">
        <v>2</v>
      </c>
      <c r="K26" s="42" t="s">
        <v>108</v>
      </c>
      <c r="L26" s="22">
        <v>6.5</v>
      </c>
      <c r="M26" s="43" t="s">
        <v>98</v>
      </c>
      <c r="N26" s="32" t="str" cm="1">
        <f t="array" aca="1" ref="N26" ca="1">IF(INDIRECT("M" &amp; ROW())="x", INDIRECT("B" &amp; ROW()) &amp; IF(INDIRECT("E" &amp; ROW())="x", " in 2", " in 3"), "")</f>
        <v>Priscilla Hon in 3</v>
      </c>
    </row>
    <row r="27" spans="1:14" x14ac:dyDescent="0.3">
      <c r="A27" s="34">
        <v>11</v>
      </c>
      <c r="B27" s="40" t="s">
        <v>95</v>
      </c>
      <c r="C27" s="34" t="s">
        <v>77</v>
      </c>
      <c r="D27" s="36">
        <v>0.40029999999999999</v>
      </c>
      <c r="E27" s="34"/>
      <c r="F27" s="34">
        <v>158</v>
      </c>
      <c r="G27" s="34">
        <v>97</v>
      </c>
      <c r="H27" s="34">
        <v>2.2999999999999998</v>
      </c>
      <c r="I27" s="24"/>
      <c r="J27" s="24"/>
      <c r="K27" s="13"/>
      <c r="L27" s="22"/>
      <c r="M27" s="22"/>
      <c r="N27" s="32" t="str" cm="1">
        <f t="array" aca="1" ref="N27" ca="1">IF(INDIRECT("M" &amp; ROW())="x", INDIRECT("B" &amp; ROW()) &amp; IF(INDIRECT("E" &amp; ROW())="x", " in 2", " in 3"), "")</f>
        <v/>
      </c>
    </row>
    <row r="28" spans="1:14" ht="171.6" x14ac:dyDescent="0.3">
      <c r="A28" s="37"/>
      <c r="B28" s="45" t="s">
        <v>96</v>
      </c>
      <c r="C28" s="37" t="s">
        <v>97</v>
      </c>
      <c r="D28" s="38">
        <v>0.59970000000000001</v>
      </c>
      <c r="E28" s="37" t="s">
        <v>98</v>
      </c>
      <c r="F28" s="37">
        <v>122</v>
      </c>
      <c r="G28" s="37">
        <v>171</v>
      </c>
      <c r="H28" s="37">
        <v>1.52</v>
      </c>
      <c r="I28" s="24"/>
      <c r="J28" s="24">
        <v>1.55</v>
      </c>
      <c r="K28" s="42" t="s">
        <v>109</v>
      </c>
      <c r="L28" s="22">
        <v>7</v>
      </c>
      <c r="M28" s="43" t="s">
        <v>98</v>
      </c>
      <c r="N28" s="32" t="str" cm="1">
        <f t="array" aca="1" ref="N28" ca="1">IF(INDIRECT("M" &amp; ROW())="x", INDIRECT("B" &amp; ROW()) &amp; IF(INDIRECT("E" &amp; ROW())="x", " in 2", " in 3"), "")</f>
        <v>Rebeka Masarova in 2</v>
      </c>
    </row>
    <row r="29" spans="1:14" x14ac:dyDescent="0.3">
      <c r="A29" s="34">
        <v>12</v>
      </c>
      <c r="B29" s="40" t="s">
        <v>78</v>
      </c>
      <c r="C29" s="34" t="s">
        <v>79</v>
      </c>
      <c r="D29" s="36">
        <v>0.38629999999999998</v>
      </c>
      <c r="E29" s="34"/>
      <c r="F29" s="34">
        <v>92</v>
      </c>
      <c r="G29" s="34">
        <v>70</v>
      </c>
      <c r="H29" s="34">
        <v>1.72</v>
      </c>
      <c r="I29" s="24"/>
      <c r="J29" s="24">
        <v>1.75</v>
      </c>
      <c r="K29" s="13"/>
      <c r="L29" s="22"/>
      <c r="M29" s="43" t="s">
        <v>98</v>
      </c>
      <c r="N29" s="32" t="str" cm="1">
        <f t="array" aca="1" ref="N29" ca="1">IF(INDIRECT("M" &amp; ROW())="x", INDIRECT("B" &amp; ROW()) &amp; IF(INDIRECT("E" &amp; ROW())="x", " in 2", " in 3"), "")</f>
        <v>Moyuka Uchijima in 3</v>
      </c>
    </row>
    <row r="30" spans="1:14" ht="140.4" x14ac:dyDescent="0.3">
      <c r="A30" s="37"/>
      <c r="B30" s="41" t="s">
        <v>80</v>
      </c>
      <c r="C30" s="37" t="s">
        <v>81</v>
      </c>
      <c r="D30" s="38">
        <v>0.61370000000000002</v>
      </c>
      <c r="E30" s="37" t="s">
        <v>98</v>
      </c>
      <c r="F30" s="37">
        <v>134</v>
      </c>
      <c r="G30" s="37">
        <v>245</v>
      </c>
      <c r="H30" s="37">
        <v>2.09</v>
      </c>
      <c r="I30" s="24"/>
      <c r="J30" s="24"/>
      <c r="K30" s="42" t="s">
        <v>110</v>
      </c>
      <c r="L30" s="22">
        <v>6.5</v>
      </c>
      <c r="M30" s="22"/>
      <c r="N30" s="32"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sortState xmlns:xlrd2="http://schemas.microsoft.com/office/spreadsheetml/2017/richdata2" ref="A7:H30">
    <sortCondition ref="A7:A3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2025-09-23T08:48:20Z</dcterms:modified>
</cp:coreProperties>
</file>