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C6060D5A-442B-43E1-B8D0-6B7D24138998}" xr6:coauthVersionLast="47" xr6:coauthVersionMax="47" xr10:uidLastSave="{00000000-0000-0000-0000-000000000000}"/>
  <bookViews>
    <workbookView xWindow="-228" yWindow="24" windowWidth="23232" windowHeight="118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69" i="1" a="1"/>
  <c r="N43" i="1" a="1"/>
  <c r="N151" i="6" a="1"/>
  <c r="N203" i="6" a="1"/>
  <c r="N9" i="1" a="1"/>
  <c r="N29" i="6" a="1"/>
  <c r="N194" i="6" a="1"/>
  <c r="N197" i="6" a="1"/>
  <c r="N114" i="6" a="1"/>
  <c r="N175" i="1" a="1"/>
  <c r="N145" i="1" a="1"/>
  <c r="N30" i="6" a="1"/>
  <c r="N126" i="6" a="1"/>
  <c r="N59" i="1" a="1"/>
  <c r="N179" i="1" a="1"/>
  <c r="N196" i="6" a="1"/>
  <c r="N167" i="6" a="1"/>
  <c r="N49" i="1" a="1"/>
  <c r="N52" i="6" a="1"/>
  <c r="N102" i="6" a="1"/>
  <c r="N33" i="1" a="1"/>
  <c r="N20" i="1" a="1"/>
  <c r="N25" i="6" a="1"/>
  <c r="N67" i="6" a="1"/>
  <c r="N59" i="6" a="1"/>
  <c r="N8" i="1" a="1"/>
  <c r="N12" i="6" a="1"/>
  <c r="N173" i="6" a="1"/>
  <c r="N113" i="1" a="1"/>
  <c r="N148" i="6"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161" i="1" a="1"/>
  <c r="N65" i="6" a="1"/>
  <c r="N163" i="6" a="1"/>
  <c r="N18" i="1" a="1"/>
  <c r="N16" i="6" a="1"/>
  <c r="N115" i="6" a="1"/>
  <c r="N48" i="1" a="1"/>
  <c r="N120" i="1" a="1"/>
  <c r="N165" i="1" a="1"/>
  <c r="N158" i="1" a="1"/>
  <c r="N149" i="1" a="1"/>
  <c r="N84" i="6" a="1"/>
  <c r="N207" i="6" a="1"/>
  <c r="N68" i="1" a="1"/>
  <c r="N131" i="6" a="1"/>
  <c r="N55" i="6" a="1"/>
  <c r="N102"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99" i="6" a="1"/>
  <c r="N108" i="1" a="1"/>
  <c r="N46" i="6" a="1"/>
  <c r="N170" i="6" a="1"/>
  <c r="N155" i="1" a="1"/>
  <c r="N147" i="6" a="1"/>
  <c r="N181" i="6" a="1"/>
  <c r="N31" i="6" a="1"/>
  <c r="N177" i="1" a="1"/>
  <c r="N23" i="6" a="1"/>
  <c r="N144" i="6" a="1"/>
  <c r="N149" i="6" a="1"/>
  <c r="N62" i="6" a="1"/>
  <c r="N26" i="6" a="1"/>
  <c r="N209" i="6" a="1"/>
  <c r="N121" i="6" a="1"/>
  <c r="N111" i="6" a="1"/>
  <c r="N11" i="1" a="1"/>
  <c r="N78" i="6" a="1"/>
  <c r="N82"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53" i="6" a="1"/>
  <c r="N67" i="1" a="1"/>
  <c r="N42" i="6" a="1"/>
  <c r="N162" i="1" a="1"/>
  <c r="N95" i="6" a="1"/>
  <c r="N127" i="6" a="1"/>
  <c r="N27" i="6" a="1"/>
  <c r="N164" i="1" a="1"/>
  <c r="N153" i="6" a="1"/>
  <c r="N13"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168" i="1" a="1"/>
  <c r="N12" i="1" a="1"/>
  <c r="N112" i="6" a="1"/>
  <c r="N119" i="6" a="1"/>
  <c r="N61" i="1" a="1"/>
  <c r="N181" i="1" a="1"/>
  <c r="N51"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79" i="6" a="1"/>
  <c r="N184" i="6" a="1"/>
  <c r="N175" i="6" a="1"/>
  <c r="N136" i="1" a="1"/>
  <c r="N15" i="1" a="1"/>
  <c r="N183" i="6" a="1"/>
  <c r="N192" i="6" a="1"/>
  <c r="N200" i="6" a="1"/>
  <c r="N66" i="1" a="1"/>
  <c r="N88" i="6" a="1"/>
  <c r="N156" i="6" a="1"/>
  <c r="N143" i="1"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208" i="6" a="1"/>
  <c r="N55" i="1" a="1"/>
  <c r="N154" i="6" a="1"/>
  <c r="N31" i="1" a="1"/>
  <c r="N169" i="6" a="1"/>
  <c r="N43" i="6" a="1"/>
  <c r="N138" i="6" a="1"/>
  <c r="N138" i="6" l="1"/>
  <c r="N43" i="6"/>
  <c r="N169" i="6"/>
  <c r="N31" i="1"/>
  <c r="N154" i="6"/>
  <c r="N55" i="1"/>
  <c r="N208" i="6"/>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143" i="1"/>
  <c r="N156" i="6"/>
  <c r="N88" i="6"/>
  <c r="N66" i="1"/>
  <c r="N200" i="6"/>
  <c r="N192" i="6"/>
  <c r="N183" i="6"/>
  <c r="N15" i="1"/>
  <c r="N136" i="1"/>
  <c r="N175" i="6"/>
  <c r="N184" i="6"/>
  <c r="N7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51" i="1"/>
  <c r="N181" i="1"/>
  <c r="N61" i="1"/>
  <c r="N119" i="6"/>
  <c r="N112" i="6"/>
  <c r="N12" i="1"/>
  <c r="N168" i="1"/>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3" i="1"/>
  <c r="N153" i="6"/>
  <c r="N164" i="1"/>
  <c r="N27" i="6"/>
  <c r="N127" i="6"/>
  <c r="N95" i="6"/>
  <c r="N162" i="1"/>
  <c r="N42" i="6"/>
  <c r="N67" i="1"/>
  <c r="N53" i="6"/>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82" i="6"/>
  <c r="N78" i="6"/>
  <c r="N11" i="1"/>
  <c r="N111" i="6"/>
  <c r="N121" i="6"/>
  <c r="N209" i="6"/>
  <c r="N26" i="6"/>
  <c r="N62" i="6"/>
  <c r="N149" i="6"/>
  <c r="N144" i="6"/>
  <c r="N23" i="6"/>
  <c r="N177" i="1"/>
  <c r="N31" i="6"/>
  <c r="N181" i="6"/>
  <c r="N147" i="6"/>
  <c r="N155" i="1"/>
  <c r="N170" i="6"/>
  <c r="N46" i="6"/>
  <c r="N108" i="1"/>
  <c r="N199" i="6"/>
  <c r="N114" i="1"/>
  <c r="N186" i="6"/>
  <c r="N82" i="1"/>
  <c r="N180" i="1"/>
  <c r="N88" i="1"/>
  <c r="N173" i="1"/>
  <c r="N78" i="1"/>
  <c r="N65" i="1"/>
  <c r="N58" i="6"/>
  <c r="N42" i="1"/>
  <c r="N158" i="6"/>
  <c r="N115" i="1"/>
  <c r="N20" i="6"/>
  <c r="N47" i="1"/>
  <c r="N105" i="6"/>
  <c r="N81" i="1"/>
  <c r="N19" i="1"/>
  <c r="N90" i="6"/>
  <c r="N151" i="1"/>
  <c r="N85" i="1"/>
  <c r="N100" i="6"/>
  <c r="N102" i="1"/>
  <c r="N55" i="6"/>
  <c r="N131" i="6"/>
  <c r="N68" i="1"/>
  <c r="N207" i="6"/>
  <c r="N84" i="6"/>
  <c r="N149" i="1"/>
  <c r="N158" i="1"/>
  <c r="N165" i="1"/>
  <c r="N120" i="1"/>
  <c r="N48" i="1"/>
  <c r="N115" i="6"/>
  <c r="N16" i="6"/>
  <c r="N18" i="1"/>
  <c r="N163" i="6"/>
  <c r="N65" i="6"/>
  <c r="N161" i="1"/>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48" i="6"/>
  <c r="N113" i="1"/>
  <c r="N173" i="6"/>
  <c r="N12" i="6"/>
  <c r="N8" i="1"/>
  <c r="O8" i="1" s="1"/>
  <c r="N59" i="6"/>
  <c r="N67" i="6"/>
  <c r="N25" i="6"/>
  <c r="N20" i="1"/>
  <c r="N33" i="1"/>
  <c r="N102" i="6"/>
  <c r="N52" i="6"/>
  <c r="N49" i="1"/>
  <c r="N167" i="6"/>
  <c r="N196" i="6"/>
  <c r="N179" i="1"/>
  <c r="N59" i="1"/>
  <c r="N126" i="6"/>
  <c r="N30" i="6"/>
  <c r="N145" i="1"/>
  <c r="N175" i="1"/>
  <c r="N114" i="6"/>
  <c r="N197" i="6"/>
  <c r="N194" i="6"/>
  <c r="N29" i="6"/>
  <c r="N9" i="1"/>
  <c r="N203" i="6"/>
  <c r="N151" i="6"/>
  <c r="N43" i="1"/>
  <c r="N69"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<sst xmlns="http://schemas.openxmlformats.org/spreadsheetml/2006/main" count="316" uniqueCount="189">
  <si>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</si>
  <si>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</si>
  <si>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</si>
  <si>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</si>
  <si>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</si>
  <si>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</si>
  <si>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</si>
  <si>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</si>
  <si>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</si>
  <si>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</si>
  <si>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</si>
  <si>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</si>
  <si>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</si>
  <si>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</si>
  <si>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</si>
  <si>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</si>
  <si>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</si>
  <si>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</si>
  <si>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</si>
  <si>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</si>
  <si>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</si>
  <si>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</si>
  <si>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</si>
  <si>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</si>
  <si>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</si>
  <si>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</si>
  <si>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</si>
  <si>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</si>
  <si>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</si>
  <si>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</si>
  <si>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</si>
  <si>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</si>
  <si>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</si>
  <si>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</si>
  <si>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</si>
  <si>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</si>
  <si>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</si>
  <si>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</si>
  <si>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</si>
  <si>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</si>
  <si>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</si>
  <si>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</si>
  <si>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</si>
  <si>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</si>
  <si>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</si>
  <si>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</si>
  <si>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</si>
  <si>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</si>
  <si>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</si>
  <si>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</si>
  <si>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</si>
  <si>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</si>
  <si>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</si>
  <si>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</si>
  <si>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Carlos Alcaraz</t>
  </si>
  <si>
    <t>ESP</t>
  </si>
  <si>
    <t>Sebastian Baez</t>
  </si>
  <si>
    <t>ARG</t>
  </si>
  <si>
    <t>Zizou Bergs</t>
  </si>
  <si>
    <t>BEL</t>
  </si>
  <si>
    <t>Alejandro Tabilo</t>
  </si>
  <si>
    <t>CHI</t>
  </si>
  <si>
    <t>Jordan Thompson</t>
  </si>
  <si>
    <t>AUS</t>
  </si>
  <si>
    <t>Brandon Nakashima</t>
  </si>
  <si>
    <t>USA</t>
  </si>
  <si>
    <t>Casper Ruud</t>
  </si>
  <si>
    <t>NOR</t>
  </si>
  <si>
    <t>Shintaro Mochizuki</t>
  </si>
  <si>
    <t>JPN</t>
  </si>
  <si>
    <t>Damir Dzumhur</t>
  </si>
  <si>
    <t>BIH</t>
  </si>
  <si>
    <t>Aleksandar Vukic</t>
  </si>
  <si>
    <t>Ugo Humbert</t>
  </si>
  <si>
    <t>FRA</t>
  </si>
  <si>
    <t>Jenson Brooksby</t>
  </si>
  <si>
    <t>N/A</t>
  </si>
  <si>
    <t>Yoshihito Nishioka</t>
  </si>
  <si>
    <t>Luciano Darderi</t>
  </si>
  <si>
    <t>ITA</t>
  </si>
  <si>
    <t>Alex Michelsen</t>
  </si>
  <si>
    <t>Ethan Quinn</t>
  </si>
  <si>
    <t>Hamad Medjedovic</t>
  </si>
  <si>
    <t>SRB</t>
  </si>
  <si>
    <t>Holger Rune</t>
  </si>
  <si>
    <t>DEN</t>
  </si>
  <si>
    <t>Tomas Machac</t>
  </si>
  <si>
    <t>CZE</t>
  </si>
  <si>
    <t>Sho Shimabukuro</t>
  </si>
  <si>
    <t>Marcos Giron</t>
  </si>
  <si>
    <t>Sebastian Korda</t>
  </si>
  <si>
    <t>Gabriel Diallo</t>
  </si>
  <si>
    <t>CAN</t>
  </si>
  <si>
    <t>Taylor Harry Fritz</t>
  </si>
  <si>
    <t xml:space="preserve">China Open - Beijing, World Tour, CHN, Hard, 22/09/2025, $4.194M, ATP 500                                                                                                                                                                                                                                                        </t>
  </si>
  <si>
    <t>Jannik Sinner</t>
  </si>
  <si>
    <t>Marin Cilic</t>
  </si>
  <si>
    <t>CRO</t>
  </si>
  <si>
    <t>Benjamin Bonzi</t>
  </si>
  <si>
    <t>Fabian Marozsan</t>
  </si>
  <si>
    <t>HUN</t>
  </si>
  <si>
    <t>Alexandre Muller</t>
  </si>
  <si>
    <t>Karen Khachanov</t>
  </si>
  <si>
    <t>RUS</t>
  </si>
  <si>
    <t>Alejandro Davidovich Fokina</t>
  </si>
  <si>
    <t>Camilo Ugo Carabelli</t>
  </si>
  <si>
    <t xml:space="preserve">China Open - Beijing, Masters, CHN, Hard, 22/09/2025, $8.963M, WTA 1000                                                                                                                                                                                                                                                       </t>
  </si>
  <si>
    <t>Yue Yuan</t>
  </si>
  <si>
    <t>CHN</t>
  </si>
  <si>
    <t>Yulia Putintseva</t>
  </si>
  <si>
    <t>KAZ</t>
  </si>
  <si>
    <t>Ann Li</t>
  </si>
  <si>
    <t>Maria Camila Osorio Serrano</t>
  </si>
  <si>
    <t>COL</t>
  </si>
  <si>
    <t>Lois Boisson</t>
  </si>
  <si>
    <t>Dalma Galfi</t>
  </si>
  <si>
    <t>Rebecca Sramkova</t>
  </si>
  <si>
    <t>SVK</t>
  </si>
  <si>
    <t>Elena Gabriela Ruse</t>
  </si>
  <si>
    <t>ROU</t>
  </si>
  <si>
    <t>Aliaksandra Sasnovich</t>
  </si>
  <si>
    <t>BLR</t>
  </si>
  <si>
    <t>Janice Tjen</t>
  </si>
  <si>
    <t>INA</t>
  </si>
  <si>
    <t>Magdalena Frech</t>
  </si>
  <si>
    <t>POL</t>
  </si>
  <si>
    <t>Ella Seidel</t>
  </si>
  <si>
    <t>GER</t>
  </si>
  <si>
    <t>Donna Vekic</t>
  </si>
  <si>
    <t>Cristina Bucsa</t>
  </si>
  <si>
    <t>Ajla Tomljanovic</t>
  </si>
  <si>
    <t>Yuliia Starodubtseva</t>
  </si>
  <si>
    <t>UKR</t>
  </si>
  <si>
    <t>Moyuka Uchijima</t>
  </si>
  <si>
    <t>Lin Zhu</t>
  </si>
  <si>
    <t>Jessica Bouzas Maneiro</t>
  </si>
  <si>
    <t>Jaqueline Cristian</t>
  </si>
  <si>
    <t>Victoria Jimenez Kasintseva</t>
  </si>
  <si>
    <t>AND</t>
  </si>
  <si>
    <t>Maya Joint</t>
  </si>
  <si>
    <t>Sonay Kartal</t>
  </si>
  <si>
    <t>GBR</t>
  </si>
  <si>
    <t>Alycia Parks</t>
  </si>
  <si>
    <t>Zeynep Sonmez</t>
  </si>
  <si>
    <t>TUR</t>
  </si>
  <si>
    <t>Sijia Wei</t>
  </si>
  <si>
    <t>Katerina Siniakova</t>
  </si>
  <si>
    <t>Anastasia Potapova</t>
  </si>
  <si>
    <t>Hanyu Guo</t>
  </si>
  <si>
    <t>Xiyu Wang</t>
  </si>
  <si>
    <t>Suzan Lamens</t>
  </si>
  <si>
    <t>NED</t>
  </si>
  <si>
    <t>Yafan Wang</t>
  </si>
  <si>
    <t>Terence Atmane</t>
  </si>
  <si>
    <t>Zhizhen Zhang</t>
  </si>
  <si>
    <t>x</t>
  </si>
  <si>
    <r>
      <t xml:space="preserve">Korda 2-1. Most recent Oct 2022, indoors, Korda in 3. He won on hard in 2020, 3rd set tie break. Giron won on clay in 2019, 2 sets. Hard win %'s are better for Korda.
Giron lost in the 1st round last year. Quarter final in Chengdu, 4th Round in Indian Wells 2025, Quarter finals in Acapulco 2025, 3rd Round at the Australian Open 2025, Quarter finals in Adelaide 2025, 3rd Round in Shanghai 2024.
Korda reached the Semi finals in Winston-Salem 2025, Quarter finals in Miami 2025, Final in Adelaide 2025.
12 month and 2025 stats are stronger for Korda on serve. Stats for their last 10 on hard are stronger for Korda on serve and return. Chance of 3 sets.
</t>
    </r>
    <r>
      <rPr>
        <b/>
        <sz val="12"/>
        <color theme="1"/>
        <rFont val="Calibri"/>
        <family val="2"/>
        <scheme val="minor"/>
      </rPr>
      <t xml:space="preserve">Back Korda around 2.20 and remove liability at 1.65. </t>
    </r>
  </si>
  <si>
    <r>
      <t xml:space="preserve">H2H 1-1. Most recent June 2025, grass, Brooksby in 3. Humbert won indoors in 2022, 2 sets. Hard win %'s are better for Humbert. 
Humbert reached the final last year. 4th Round at the Australian Open 2025.
Brooksby reached the 3rd Round in Cincinnati 2025, 3rd Round in Indian Wells 2025.
12 month and 2025 stats are stronger for Humbert. Stats for their last 10 on hard favour him on serve. 
</t>
    </r>
    <r>
      <rPr>
        <b/>
        <sz val="12"/>
        <color theme="1"/>
        <rFont val="Calibri"/>
        <family val="2"/>
        <scheme val="minor"/>
      </rPr>
      <t>Lay Brooksby around 1.65 and remove liability at 2.10. Chance of 3 sets.</t>
    </r>
  </si>
  <si>
    <r>
      <t xml:space="preserve">1st meeting. 
Nishioka reached the 2nd round last year. 4 ATP 2nd rounds in 2025.
Darderi lost in the 1st round last season. 3rd Round at the US Open 2025.
12 month ATP stats favour Nishioka. 2025 stats favour Darderi. Recent performances are better for Darderi. 
</t>
    </r>
    <r>
      <rPr>
        <b/>
        <sz val="12"/>
        <color theme="1"/>
        <rFont val="Calibri"/>
        <family val="2"/>
        <scheme val="minor"/>
      </rPr>
      <t xml:space="preserve">Back Darderi around 2.20 to 2.30 and remove liability at 1.75. </t>
    </r>
  </si>
  <si>
    <r>
      <t xml:space="preserve">Fritz 2-0. Most recent Aug 2025, hard, 2 sets. He won on grass in 2025, 5 sets. Hard win %'s are better for Fritz. 
Diallo reached the 2nd round of the US Open. He does have a good record in 1st round matches in 2025. 
Fritz lost in the 1st round last season. Quarter finals at the US Open 2025, 4th Round in Cincinnati 2025, Semi finals in Toronto 2025, Quarter finals in Washington 2025, Semi finals in Miami 2025, 4th Round in Indian Wells 2025, 3rd Round at the Australian Open 2025, Semi finals in Shanghai 2024.
</t>
    </r>
    <r>
      <rPr>
        <b/>
        <sz val="12"/>
        <color theme="1"/>
        <rFont val="Calibri"/>
        <family val="2"/>
        <scheme val="minor"/>
      </rPr>
      <t>Back Fritz around 1.70 or if he loses set 1.</t>
    </r>
  </si>
  <si>
    <r>
      <t xml:space="preserve">Vukic 1-0 (Jan 2025, hard, 5 sets). Hard win %'s are quite even. 
Dzumhur lost in the qual round last year. CH final in March.
Vukic lost in the qual round last season. This year, he has come through the qual rounds. 3rd Round in Toronto 2025, 3rd Round at the Australian Open 2025, 3rd Round in Shanghai 2024.
12 month and 2025 ATP stats favour Vukic on serve.
</t>
    </r>
    <r>
      <rPr>
        <b/>
        <sz val="12"/>
        <color theme="1"/>
        <rFont val="Calibri"/>
        <family val="2"/>
        <scheme val="minor"/>
      </rPr>
      <t>Back Vukic around 2.10 to 2.30 and remove liability at 1.70. Dzumhur can be competitive.</t>
    </r>
  </si>
  <si>
    <r>
      <t xml:space="preserve">1st meeting. Hard win %'s are better for Machac. 
Machac reached the Semi final last year. 4th Round at the US Open 2025, 4th Round in Miami 2025, Title in Acapulco 2025, 3rd Round at the Australian Open 2025, Semi finals in Shanghai 2024.
Sho Shimabukuro has come through the qual rounds. CH title in Aug. 
</t>
    </r>
    <r>
      <rPr>
        <b/>
        <sz val="12"/>
        <color theme="1"/>
        <rFont val="Calibri"/>
        <family val="2"/>
        <scheme val="minor"/>
      </rPr>
      <t>Back Machac around 1.85 to 1.95 and remove liability at 1.45.</t>
    </r>
  </si>
  <si>
    <r>
      <t xml:space="preserve">Quinn 1-0 (June 2022, hard, 3 sets). Hard win %'s are a little better for Quinn.
Michelsen reached the Quarter final last year. Quarter finals in Toronto 2025, Semi finals in Delray Beach 2025, 4th Round at the Australian Open 2025, Quarter finals in Auckland 2025.
Quinn has come through the qual rounds. 2nd rounds in Cincinnati, Toronto and Washington. Also 2nd round in Delray Beach. 
12 month ATP stats are stronger for Michelsen. 2025 stats favour Quinn on serve. Chance of 3 sets.
</t>
    </r>
    <r>
      <rPr>
        <b/>
        <sz val="12"/>
        <color theme="1"/>
        <rFont val="Calibri"/>
        <family val="2"/>
        <scheme val="minor"/>
      </rPr>
      <t>Lay Michelsen around 1.45 and remove liability at 1.85. Lay set 1 winner.</t>
    </r>
  </si>
  <si>
    <r>
      <t xml:space="preserve">Nakashima 5-2. Most recent May 2025, clay, Nakashima by walkover. He won on grass in July 2024, straight sets. Thompson won on grass in July 2023, 5 sets. Nakashima won on hard in 2022, 3 sets. He won their other 2 matches on hard in 2021, 2 and 3 sets. Hard win %'s are better for Nakashima.
Thompson reached the 2nd round last year. 2nd round of the US Open, 3rd Round in Miami 2025, Quarter finals in Brisbane 2025. 
Nakashima reached the 2nd round last season. Quarter finals in Washington 2025, 4th Round in Miami 2025, 4th Round in Indian Wells 2025, Semi finals in Acapulco 2025, Quarter finals in Delray Beach 2025, Semi finals in Hangzhou 2024.
12 month and 2025 stats are stronger for Nakashima. 
</t>
    </r>
    <r>
      <rPr>
        <b/>
        <sz val="12"/>
        <color theme="1"/>
        <rFont val="Calibri"/>
        <family val="2"/>
        <scheme val="minor"/>
      </rPr>
      <t xml:space="preserve">Back Nakashima around 1.90 to 2.10 and remove liability at 1.55. </t>
    </r>
  </si>
  <si>
    <r>
      <t xml:space="preserve">Bergs 1-0 (May 2024, clay, 4 sets). Hard win %'s are better for Tabilo. 
Bergs reached the 3rd Round at the US Open 2025, 3rd Round in Miami 2025, Final in Auckland 2025. 5 ATP 2nd rounds in 2025. 
Tabilo lost in the 1st round last season. He won the title in Chengdu. CH final in Sep. 
12 month and 2025 ATP stats favour Tabilo on serve. He played 7 matches in Chengdu as he had to get through the qual rounds. He has to be tired. 
</t>
    </r>
    <r>
      <rPr>
        <b/>
        <sz val="12"/>
        <color theme="1"/>
        <rFont val="Calibri"/>
        <family val="2"/>
        <scheme val="minor"/>
      </rPr>
      <t xml:space="preserve">Lay Tabilo around 1.65 and remove liability at 2.10. </t>
    </r>
  </si>
  <si>
    <r>
      <t xml:space="preserve">Medjedovic 1-0 (Jan 2025, indoors, 3 sets). Hard win %'s are better for Rune. 
Medjedovic reached the Quarter finals in Winston-Salem 2025, 3rd Round in Cincinnati 2025.
Rune reached the Semi final last year. Quarter finals in Cincinnati 2025, 4th Round in Toronto 2025, Final in Indian Wells 2025, 4th Round at the Australian Open 2025, 4th Round in Shanghai 2024, Semi finals in Tokyo 2024.
12 month and 2025 ATP stats are close on serve but favour Medjedovic. Stats for their last 10 on hard favour Rune on serve. Good chance of 3 sets.
</t>
    </r>
    <r>
      <rPr>
        <b/>
        <sz val="12"/>
        <color theme="1"/>
        <rFont val="Calibri"/>
        <family val="2"/>
        <scheme val="minor"/>
      </rPr>
      <t>Back Rune around 2.20 to 2.30 and remove liability at 1.70.</t>
    </r>
  </si>
  <si>
    <r>
      <t xml:space="preserve">1st meeting. Hard win %'s favour Mochizuki. 
Ruud lost in the 1st round last year. 4th Round in Toronto 2025, 4th Round in Miami 2025.
Mochizuki lost in the 1st round last season. 2nd round of the US Open as qualifier. 
Ruud has been well below his best this season. Be careful with stake size. 
12 month and 2025 ATP stats are stronger for Ruud. 
</t>
    </r>
    <r>
      <rPr>
        <b/>
        <sz val="12"/>
        <color theme="1"/>
        <rFont val="Calibri"/>
        <family val="2"/>
        <scheme val="minor"/>
      </rPr>
      <t xml:space="preserve">Back Ruud above 2.00 and remove liability at 1.55. </t>
    </r>
  </si>
  <si>
    <r>
      <t xml:space="preserve">Alcaraz 2-0. Most recent Aug 2022, hard, Baez retired. Alcaraz won indoors in Nov 2021, straight sets. Hard win %'s are much better for Alcaraz. 
Alcaraz won the Title at the US Open 2025, Title in Cincinnati 2025, Semi finals in Indian Wells 2025, Quarter finals in Doha 2025, Quarter finals at the Australian Open 2025, Quarter finals in Shanghai 2024, Title in Beijing 2024.
Baez doesn't have a great record on hard. 3rd round in Winston Salem (BYE in 1st round). 2nd round in Cincinnati. 
</t>
    </r>
    <r>
      <rPr>
        <b/>
        <sz val="12"/>
        <color theme="1"/>
        <rFont val="Calibri"/>
        <family val="2"/>
        <scheme val="minor"/>
      </rPr>
      <t xml:space="preserve">Back Alcaraz if he goes a set and a break behind. </t>
    </r>
  </si>
  <si>
    <r>
      <t xml:space="preserve">Khachanov 1-0 (Sep 2021, indoors, 3 sets). Hard win %'s are better for Khachanov. 
Muller reached the Title in Hong Kong 2025, 3rd Round in Shanghai 2024. 
Khachanov reached the Quarter final last season. 4th Round in Cincinnati 2025, Final in Toronto 2025, 3rd Round at the Australian Open 2025.
12 month and 2025 stats are stronger for Khachanov. 
</t>
    </r>
    <r>
      <rPr>
        <b/>
        <sz val="12"/>
        <color theme="1"/>
        <rFont val="Calibri"/>
        <family val="2"/>
        <scheme val="minor"/>
      </rPr>
      <t>Back Khachanov around 1.70 to 1.80 and remove liability at 1.40.</t>
    </r>
  </si>
  <si>
    <r>
      <t xml:space="preserve">Marozsan 1-0 (July 2025, hard, 2 sets). Hard win %'s are a little better for Bonzi.
Bonzi reached the 3rd Round at the US Open 2025, 4th Round in Cincinnati 2025, 3rd Round at the Australian Open 2025.
Marozsan reached the 3rd Round in Toronto 2025, 3rd Round at the Australian Open 2025, Quarter finals in Hong Kong 2025.
12 month and 2025 stats are stronger for Marozsan on serve. Recent performances on hard are better for Bonzi. Good chance of 3 sets. 
</t>
    </r>
    <r>
      <rPr>
        <b/>
        <sz val="12"/>
        <color theme="1"/>
        <rFont val="Calibri"/>
        <family val="2"/>
        <scheme val="minor"/>
      </rPr>
      <t xml:space="preserve">Back Marozsan around 2.20 to 2.30 and remove liability at 1.70. </t>
    </r>
  </si>
  <si>
    <r>
      <t xml:space="preserve">1st meeting. Hard win %'s are better for Atmane. 
Atmane has come through the qual rounds. Semi finals in Cincinnati 2025. 2 CH titles in 2025.
Zhang lost in the 1st round last season. 
</t>
    </r>
    <r>
      <rPr>
        <b/>
        <sz val="12"/>
        <color theme="1"/>
        <rFont val="Calibri"/>
        <family val="2"/>
        <scheme val="minor"/>
      </rPr>
      <t>Back Atmane around 2.00 to 2.20 and remove liability at 1.60.</t>
    </r>
  </si>
  <si>
    <r>
      <t xml:space="preserve">1st meeting. Hard win %'s are better for Fokina.
Fokina reached the 2nd round last year. 4th Round in Toronto 2025, Final in Washington 2025, Final in Acapulco 2025, Final in Delray Beach 2025, 4th Round at the Australian Open 2025.
Carabelli reached 2nd round in Cincinnati, 3rd Round in Miami 2025. 
</t>
    </r>
    <r>
      <rPr>
        <b/>
        <sz val="12"/>
        <color theme="1"/>
        <rFont val="Calibri"/>
        <family val="2"/>
        <scheme val="minor"/>
      </rPr>
      <t>Back Fokina around 1.70 or if he loses set 1.</t>
    </r>
  </si>
  <si>
    <r>
      <t xml:space="preserve">Sinner 1-0 (Nov 2021, indoors, 3 sets). Hard win %'s are better for Sinner.
Sinner reached the final last year. Final at the US Open 2025, Final in Cincinnati 2025, Title at the Australian Open 2025, Title in Shanghai 2024.
Cilic reached the Quarter finals in Dubai  2025. 
</t>
    </r>
    <r>
      <rPr>
        <b/>
        <sz val="12"/>
        <color theme="1"/>
        <rFont val="Calibri"/>
        <family val="2"/>
        <scheme val="minor"/>
      </rPr>
      <t>We can try a lay if Sinner and remove liability at 1.06. Back Sinner if he goes a set and a break behind.</t>
    </r>
  </si>
  <si>
    <r>
      <t xml:space="preserve">1st meeting. 12 month hard win %'s favour Guo. Slight lead for Wang in 2025. 
Guo lost in the qual round last year. 2nd round in Montreal. Most of her matches were in ITF's. 
Wang lost in the 1st round last season. Quarter finals in Guangzhou 2024. Her WTA wins in 2025 were in qual rounds. 
12 month and 2025 WTA stats are stronger for Wang on serve. 
</t>
    </r>
    <r>
      <rPr>
        <b/>
        <sz val="12"/>
        <color theme="1"/>
        <rFont val="Calibri"/>
        <family val="2"/>
        <scheme val="minor"/>
      </rPr>
      <t xml:space="preserve">Back Wang around 1.90 to 2.10 and remove liability at 1.55. </t>
    </r>
  </si>
  <si>
    <r>
      <t xml:space="preserve">H2H 1-1. Most recent Aug 2022, hard, Osorio in 3. Li won on hard in 2021, 2 sets. Hard win %'s favour Li.
Li reached the 4th Round at the US Open 2025, Final in Cleveland 2025, Quarter finals in Prague 2025, Final in Merida 2024.
Osorio reached the 2nd round last season. 6 WTA 2nd rounds in 2025.
12 month and 2025 stats are better for Li on serve. 
</t>
    </r>
    <r>
      <rPr>
        <b/>
        <sz val="12"/>
        <color theme="1"/>
        <rFont val="Calibri"/>
        <family val="2"/>
        <scheme val="minor"/>
      </rPr>
      <t>Back Li around 2.20 to 2.30 and remove liability at 1.70.</t>
    </r>
  </si>
  <si>
    <r>
      <t xml:space="preserve">Sonmez 2-0. Most recent March 2025, hard, 2 sets. She won on hard in 2022, 2 sets. Hard win %'s are better for Wei.
Sonmez lost in the qual rounds last year. Quarter finals in Merida 2025, Title in Merida 2024.
Wei reached the 2nd round last season. CH final in Jan. 2nd rounds in Jiujiang and Guangzhou 2024. 
12 month stats favour Sonmez. 2025 stats favour Wei. Chance of 3 sets.
</t>
    </r>
    <r>
      <rPr>
        <b/>
        <sz val="12"/>
        <color theme="1"/>
        <rFont val="Calibri"/>
        <family val="2"/>
        <scheme val="minor"/>
      </rPr>
      <t>Back Sonmez around 2.00 to 2.20 and remove liability at 1.60.</t>
    </r>
  </si>
  <si>
    <r>
      <t xml:space="preserve">1st meeting. Hard win %'s favour Tomljanovic. 
Tomljanovic lost in the 1st round last year. Semi finals in Austin 2025. 3 WTA 2nd rounds in 2025.
Starodubtseva reached the Quarter final last year as qualifier. 3rd Round in Montreal 2025. Most of her WTA hard wins in the last year were in qual rounds. 
Recent performances are better for Tomljanovic.
</t>
    </r>
    <r>
      <rPr>
        <b/>
        <sz val="12"/>
        <color theme="1"/>
        <rFont val="Calibri"/>
        <family val="2"/>
        <scheme val="minor"/>
      </rPr>
      <t xml:space="preserve">Back Tomljanovic around 2.20 and remove liability at 1.65. </t>
    </r>
  </si>
  <si>
    <r>
      <t xml:space="preserve">Seidel 1-0 (Jan 2024, indoors, 2 sets). Hard win %'s favour Seidel. 
Frech reached the 4th round last year. 3rd Round at the US Open 2025, Quarter finals in Washington 2025, 3rd Round at the Australian Open 2025, Quarter finals in Wuhan 2024, 4th Round in Beijing 2024, Title in Guadalajara 2024. 
Seidel has come through the qual rounds. Quarter finals in Seoul 2025, 4th Round in Cincinnati 2025.
12 month and 2025 WTA stats are stronger for Seidel on serve. Stats for their last 10 also favour Seidel on serve.
</t>
    </r>
    <r>
      <rPr>
        <b/>
        <sz val="12"/>
        <color theme="1"/>
        <rFont val="Calibri"/>
        <family val="2"/>
        <scheme val="minor"/>
      </rPr>
      <t>Lay Frech around 1.65 and remove liability at 2.10. Lay set 1 winner</t>
    </r>
  </si>
  <si>
    <r>
      <t xml:space="preserve">1st meeting. Hard win %'s are better for Tjen. 
Sasnovich has come through the qual rounds. Very little hard success in the last year.
Tjen has come through the qual rounds. Final in Sao Paulo 2025. 2nd round of the US Open. She has had a lot of ITF success in the last year. 
</t>
    </r>
    <r>
      <rPr>
        <b/>
        <sz val="12"/>
        <color theme="1"/>
        <rFont val="Calibri"/>
        <family val="2"/>
        <scheme val="minor"/>
      </rPr>
      <t>Back Tjen around 1.75 to 1.90 and remove liability at 1.45.</t>
    </r>
  </si>
  <si>
    <r>
      <t xml:space="preserve">Sramkova 1-0 (March 2023, indoors, 2 sets). Hard win %'s are a little better for Ruse.
Sramkova reached the 3rd round last year. Quarter finals in Monterrey 2025, Quarter finals in Merida 2025, 3rd Round in Doha 2025, Final in Jiujiang 2024, 3rd Round in Beijing 2024, Title in Hua Hin 2024.
Ruse lost in the 1st round as qualifier last season. 3rd Round in Miami 2025. 2nd round of the Australian Open. 
12 month stats favour Sramkova on serve. 2025 stats favour Ruse. Stats for their last 10 on hard are better for Sramkova on serve. Good chance of 3 sets.
</t>
    </r>
    <r>
      <rPr>
        <b/>
        <sz val="12"/>
        <color theme="1"/>
        <rFont val="Calibri"/>
        <family val="2"/>
        <scheme val="minor"/>
      </rPr>
      <t xml:space="preserve">Lay Ruse around 1.60 and remove liability at 2.10. </t>
    </r>
  </si>
  <si>
    <r>
      <t xml:space="preserve">H2H 1-1. Most recent Sep 2023, hard, Zhu in 3. Uchijima won on clay in 2022, 2 sets. Hard win %'s are better for Zhu. 
Uchijima reached the 2nd round last year. This year she has come through the qual rounds. 2nd round of the US Open. 2nd rounds in Miami, Indian Wells and Dubai. 2nd round of the Australian Open. 
Zhu reached the 4th Round in Montreal 2025.
12 month and 2025 stats are fairly even. Slight edge to Uchijima on serve and the edge on return goes to Zhu. Stats for their last 10 are a little better for Zhu. 
</t>
    </r>
    <r>
      <rPr>
        <b/>
        <sz val="12"/>
        <color theme="1"/>
        <rFont val="Calibri"/>
        <family val="2"/>
        <scheme val="minor"/>
      </rPr>
      <t>Lay Uchijima around 1.65 and remove liability at 2.10.</t>
    </r>
  </si>
  <si>
    <r>
      <t xml:space="preserve">1st meeting. Hard win %'s are better for Galfi. 
Boisson reached the 2nd round in Seoul. Most of her hard matches have been in ITF's. 
Galfi lost in the 1st round as qualifier last season. This time, she again made it through the qual rounds. 2 CH 2nd rounds in the last year. 
Boisson played well in Seoul and should be competitive. 
</t>
    </r>
    <r>
      <rPr>
        <b/>
        <sz val="12"/>
        <color theme="1"/>
        <rFont val="Calibri"/>
        <family val="2"/>
        <scheme val="minor"/>
      </rPr>
      <t>Lay Galfi around 1.50 and remove liability at 1.95. Lay set 1 winner.</t>
    </r>
  </si>
  <si>
    <r>
      <t xml:space="preserve">Joint 2-1. Most recent Aug 2025, hard, Joint in 2. She won on clay in 2024, Kasintseva retired. Kasintseva won on clay in May 2024, 3 sets. Hard win %'s are better for Kasintseva. 
Kasintseva has come through the qual rounds. Quarter finals in Guadalajara 2025. CH semi in Aug. 
Joint reached the Semi finals in Seoul 2025, 2nd round of the US Open, 3rd Round in Cincinnati 2025, Quarter finals in Merida 2025, Semi finals in Hobart 2025.
12 month stats are better for Kasintseva on serve. 2025 stats favour Kasintseva overall. Recent performances are better for Joint. Fair chance of 3 sets.
</t>
    </r>
    <r>
      <rPr>
        <b/>
        <sz val="12"/>
        <color theme="1"/>
        <rFont val="Calibri"/>
        <family val="2"/>
        <scheme val="minor"/>
      </rPr>
      <t xml:space="preserve">Back Joint around 2.00 to 2.20 and remove liability at 1.60. 
</t>
    </r>
  </si>
  <si>
    <r>
      <t xml:space="preserve">Siniakova 2-0. Most recent Jan 2023, hard, Potapova retired. They met on hard in Aug 2019 when Potapova retired. Hard win %'s are better for Siniakova. 
Siniakova lost in the 2nd round last year. Semi finals in Seoul 2025, Quarter finals in Prague 2025, 3rd Round in Indian Wells 2025, Semi finals in Guangzhou 2024.
Potapova lost in the 2nd round last season. 2nd round of the US Open. 3rd Round in Brisbane 2025. 3 2nd rounds in 2025. 
12 month and 2025 stats are stronger for Siniakova.
</t>
    </r>
    <r>
      <rPr>
        <b/>
        <sz val="12"/>
        <color theme="1"/>
        <rFont val="Calibri"/>
        <family val="2"/>
        <scheme val="minor"/>
      </rPr>
      <t>Back Siniakova around 1.95 to 2.20 and remove liability at 1.60.</t>
    </r>
  </si>
  <si>
    <r>
      <t xml:space="preserve">H2H 1-1. Most recent July 2025, grass, Bucsa in 2. Vekic won on grass in June 2023, 3 sets. Hard win %'s are better for Bucsa. 
Vekic reached the 3rd round last year. 4th Round in Indian Wells 2025, 4th Round at the Australian Open 2025.
Bucsa reached the 4th round last season. This year she has come through the qual rounds. 4th Round at the US Open 2025.
12 month and 2025 stats favour Bucsa overall. Stats for their last 10 on hard also favour her. Vekic showed decent form on hard early in the year and can be competitive today. 
</t>
    </r>
    <r>
      <rPr>
        <b/>
        <sz val="12"/>
        <color theme="1"/>
        <rFont val="Calibri"/>
        <family val="2"/>
        <scheme val="minor"/>
      </rPr>
      <t xml:space="preserve">Lay Vekic around 1.55 and remove liability at 2.00. Lay set 1 winner. </t>
    </r>
  </si>
  <si>
    <r>
      <t xml:space="preserve">1st meeting. Hard win %'s are better for Cristian. 
Maneiro lost in the 1st round last year. 4th Round in Cincinnati 2025, Quarter finals in Montreal 2025, Quarter finals in Guangzhou 2024.
Cristian reached the 3rd round last season. 3rd Round at the US Open 2025, 3rd Round in Montreal 2025, 3rd Round in Indian Wells 2025, 3rd Round at the Australian Open 2025.
12 month and 2025 stats favour Cristian on serve. Good chance of 3 sets. Cristian has the better ROI in 2025. 
</t>
    </r>
    <r>
      <rPr>
        <b/>
        <sz val="12"/>
        <color theme="1"/>
        <rFont val="Calibri"/>
        <family val="2"/>
        <scheme val="minor"/>
      </rPr>
      <t xml:space="preserve">Lay Maneiro around 1.55 and remove liability at 2.00. </t>
    </r>
  </si>
  <si>
    <r>
      <t xml:space="preserve">1st meeting. Hard win %'s are a little better for Parks. 
Kartal reached the 4th Round in Indian Wells 2025.
Parks reached the 2nd round as qualifier last season. Semi finals in Monterrey 2025, Semi finals in Auckland 2025.
12 month and 2025 stats are stronger for Kartal.
Parks has shown decent form on hard at times in 2025 but her recent form has been poor.
</t>
    </r>
    <r>
      <rPr>
        <b/>
        <sz val="12"/>
        <color theme="1"/>
        <rFont val="Calibri"/>
        <family val="2"/>
        <scheme val="minor"/>
      </rPr>
      <t>Back Kartal around 2.00 to 2.20 and remove liability at 1.60.</t>
    </r>
  </si>
  <si>
    <r>
      <t xml:space="preserve">Lamens 1-0 (Nov 2023, hard, 2 sets). Hard win %'s are better for Lamens. 
Lamens lost in the qual rounds last year. Quarter finals in Seoul 2025, 3rd Round in Montreal 2025, 3rd Round in Brisbane 2025, Quarter finals in Hong Kong 2024, Title in Osaka 2024.
Wang lost in the 1st round last season. 2nd round in Cleveland and the Australian Open. 
12 month stats favour Lamens on serve. Recent performances are better for Lamens. 
</t>
    </r>
    <r>
      <rPr>
        <b/>
        <sz val="12"/>
        <color theme="1"/>
        <rFont val="Calibri"/>
        <family val="2"/>
        <scheme val="minor"/>
      </rPr>
      <t xml:space="preserve">Lay Wang around 1.65 and remove liability at 2.10. </t>
    </r>
  </si>
  <si>
    <r>
      <t xml:space="preserve">H2H 1-1. Most recent Apr 2024, clay, Putintseva in 2. Yuan won on hard in Jan 2024, 2 sets. Hard win %'s are pretty even. 
Yuan lost in the 2nd round last year. 3rd Round in Cincinnati 2025, 3rd Round in Brisbane 2025, Semi finals in Hong Kong 2024. 
Putintseva lost in the 2nd round last season. 2nd round of the US Open, 3rd Round at the Australian Open 2025, Semi finals in Adelaide 2025, Quarter finals in Ningbo 2024, 3rd Round in Wuhan 2024.
12 month and 2025 stats favour Putintseva overall. Recent performances are better for Yuan. Fair chance of 3 sets.
</t>
    </r>
    <r>
      <rPr>
        <b/>
        <sz val="12"/>
        <color theme="1"/>
        <rFont val="Calibri"/>
        <family val="2"/>
        <scheme val="minor"/>
      </rPr>
      <t xml:space="preserve">Back Yuan around 2.30 and remove liability at 1.70.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</si>
</sst>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0" applyFont="1" applyAlignment="1">
      <alignment horizontal="center" vertical="top"/>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4D0D835-E052-485C-BE28-1FAC12424D09}"/>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363546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3" sqref="E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4">
        <v>1</v>
      </c>
      <c r="B7" s="44" t="s">
        <v>89</v>
      </c>
      <c r="C7" s="34" t="s">
        <v>65</v>
      </c>
      <c r="D7" s="35">
        <v>0.36209999999999998</v>
      </c>
      <c r="E7" s="36" t="s">
        <v>155</v>
      </c>
      <c r="F7" s="34">
        <v>48</v>
      </c>
      <c r="G7" s="34">
        <v>61</v>
      </c>
      <c r="H7" s="49">
        <v>2.4200000762939453</v>
      </c>
      <c r="I7" s="24"/>
      <c r="J7" s="24"/>
      <c r="K7" s="46">
        <v>0.125</v>
      </c>
      <c r="L7" s="22"/>
      <c r="M7" s="28"/>
      <c r="N7" s="31" t="str" cm="1">
        <f t="array" aca="1" ref="N7" ca="1">IF(INDIRECT("M" &amp; ROW())="x", INDIRECT("B" &amp; ROW()) &amp; IF(INDIRECT("E" &amp; ROW())="x", " in 2", " in 3"), "")</f>
        <v/>
      </c>
      <c r="O7" s="22" t="str">
        <f ca="1">IF(N7="x", C7 &amp; IF(F7="x", " in 2", " in 3"), "")</f>
        <v/>
      </c>
    </row>
    <row r="8" spans="1:15" ht="249.6" x14ac:dyDescent="0.3">
      <c r="A8" s="37"/>
      <c r="B8" s="48" t="s">
        <v>90</v>
      </c>
      <c r="C8" s="37" t="s">
        <v>65</v>
      </c>
      <c r="D8" s="38">
        <v>0.63790000000000002</v>
      </c>
      <c r="E8" s="39"/>
      <c r="F8" s="37">
        <v>74</v>
      </c>
      <c r="G8" s="37">
        <v>16</v>
      </c>
      <c r="H8" s="50">
        <v>1.6130000352859497</v>
      </c>
      <c r="I8" s="24">
        <v>1.62</v>
      </c>
      <c r="J8" s="24">
        <v>1.65</v>
      </c>
      <c r="K8" s="52" t="s">
        <v>156</v>
      </c>
      <c r="L8" s="22">
        <v>7.5</v>
      </c>
      <c r="M8" s="42" t="s">
        <v>155</v>
      </c>
      <c r="N8" s="31" t="str" cm="1">
        <f t="array" aca="1" ref="N8" ca="1">IF(INDIRECT("M" &amp; ROW())="x", INDIRECT("B" &amp; ROW()) &amp; IF(INDIRECT("E" &amp; ROW())="x", " in 2", " in 3"), "")</f>
        <v>Sebastian Korda in 3</v>
      </c>
      <c r="O8" s="22" t="str">
        <f ca="1">IF(N8="x", C8 &amp; IF(F8="x", " in 2", " in 3"), "")</f>
        <v/>
      </c>
    </row>
    <row r="9" spans="1:15" x14ac:dyDescent="0.3">
      <c r="A9" s="34">
        <v>2</v>
      </c>
      <c r="B9" s="44" t="s">
        <v>73</v>
      </c>
      <c r="C9" s="34" t="s">
        <v>74</v>
      </c>
      <c r="D9" s="35">
        <v>0.51629999999999998</v>
      </c>
      <c r="E9" s="36"/>
      <c r="F9" s="34">
        <v>24</v>
      </c>
      <c r="G9" s="34">
        <v>17</v>
      </c>
      <c r="H9" s="49">
        <v>1.7749999761581421</v>
      </c>
      <c r="I9" s="24">
        <v>1.81</v>
      </c>
      <c r="J9" s="24">
        <v>1.8</v>
      </c>
      <c r="K9" s="13"/>
      <c r="L9" s="22"/>
      <c r="M9" s="42" t="s">
        <v>155</v>
      </c>
      <c r="N9" s="31" t="str" cm="1">
        <f t="array" aca="1" ref="N9" ca="1">IF(INDIRECT("M" &amp; ROW())="x", INDIRECT("B" &amp; ROW()) &amp; IF(INDIRECT("E" &amp; ROW())="x", " in 2", " in 3"), "")</f>
        <v>Ugo Humbert in 3</v>
      </c>
    </row>
    <row r="10" spans="1:15" ht="187.2" x14ac:dyDescent="0.3">
      <c r="A10" s="37"/>
      <c r="B10" s="45" t="s">
        <v>75</v>
      </c>
      <c r="C10" s="37" t="s">
        <v>65</v>
      </c>
      <c r="D10" s="38">
        <v>0.48370000000000002</v>
      </c>
      <c r="E10" s="39" t="s">
        <v>155</v>
      </c>
      <c r="F10" s="37">
        <v>86</v>
      </c>
      <c r="G10" s="37" t="s">
        <v>76</v>
      </c>
      <c r="H10" s="50">
        <v>2.130000114440918</v>
      </c>
      <c r="I10" s="24"/>
      <c r="J10" s="24"/>
      <c r="K10" s="52" t="s">
        <v>157</v>
      </c>
      <c r="L10" s="22">
        <v>7</v>
      </c>
      <c r="M10" s="28"/>
      <c r="N10" s="31" t="str" cm="1">
        <f t="array" aca="1" ref="N10" ca="1">IF(INDIRECT("M" &amp; ROW())="x", INDIRECT("B" &amp; ROW()) &amp; IF(INDIRECT("E" &amp; ROW())="x", " in 2", " in 3"), "")</f>
        <v/>
      </c>
    </row>
    <row r="11" spans="1:15" x14ac:dyDescent="0.3">
      <c r="A11" s="34">
        <v>3</v>
      </c>
      <c r="B11" s="44" t="s">
        <v>77</v>
      </c>
      <c r="C11" s="34" t="s">
        <v>69</v>
      </c>
      <c r="D11" s="35">
        <v>0.3775</v>
      </c>
      <c r="E11" s="36"/>
      <c r="F11" s="34">
        <v>157</v>
      </c>
      <c r="G11" s="34">
        <v>39</v>
      </c>
      <c r="H11" s="49">
        <v>2.6099998950958252</v>
      </c>
      <c r="I11" s="24"/>
      <c r="J11" s="24"/>
      <c r="K11" s="13"/>
      <c r="L11" s="22"/>
      <c r="M11" s="22"/>
      <c r="N11" s="31" t="str" cm="1">
        <f t="array" aca="1" ref="N11" ca="1">IF(INDIRECT("M" &amp; ROW())="x", INDIRECT("B" &amp; ROW()) &amp; IF(INDIRECT("E" &amp; ROW())="x", " in 2", " in 3"), "")</f>
        <v/>
      </c>
    </row>
    <row r="12" spans="1:15" ht="140.4" x14ac:dyDescent="0.3">
      <c r="A12" s="37"/>
      <c r="B12" s="45" t="s">
        <v>78</v>
      </c>
      <c r="C12" s="37" t="s">
        <v>79</v>
      </c>
      <c r="D12" s="38">
        <v>0.62250000000000005</v>
      </c>
      <c r="E12" s="39" t="s">
        <v>155</v>
      </c>
      <c r="F12" s="37">
        <v>30</v>
      </c>
      <c r="G12" s="37">
        <v>209</v>
      </c>
      <c r="H12" s="50">
        <v>1.5379999876022339</v>
      </c>
      <c r="I12" s="24">
        <v>1.7</v>
      </c>
      <c r="J12" s="24">
        <v>1.8</v>
      </c>
      <c r="K12" s="52" t="s">
        <v>158</v>
      </c>
      <c r="L12" s="22">
        <v>7</v>
      </c>
      <c r="M12" s="42" t="s">
        <v>155</v>
      </c>
      <c r="N12" s="31" t="str" cm="1">
        <f t="array" aca="1" ref="N12" ca="1">IF(INDIRECT("M" &amp; ROW())="x", INDIRECT("B" &amp; ROW()) &amp; IF(INDIRECT("E" &amp; ROW())="x", " in 2", " in 3"), "")</f>
        <v>Luciano Darderi in 2</v>
      </c>
    </row>
    <row r="13" spans="1:15" x14ac:dyDescent="0.3">
      <c r="A13" s="34">
        <v>4</v>
      </c>
      <c r="B13" s="44" t="s">
        <v>91</v>
      </c>
      <c r="C13" s="34" t="s">
        <v>92</v>
      </c>
      <c r="D13" s="35">
        <v>0.1862</v>
      </c>
      <c r="E13" s="36"/>
      <c r="F13" s="34">
        <v>35</v>
      </c>
      <c r="G13" s="34">
        <v>54</v>
      </c>
      <c r="H13" s="49">
        <v>4.6599998474121094</v>
      </c>
      <c r="I13" s="24"/>
      <c r="J13" s="24"/>
      <c r="K13" s="13"/>
      <c r="L13" s="22"/>
      <c r="M13" s="22"/>
      <c r="N13" s="31" t="str" cm="1">
        <f t="array" aca="1" ref="N13" ca="1">IF(INDIRECT("M" &amp; ROW())="x", INDIRECT("B" &amp; ROW()) &amp; IF(INDIRECT("E" &amp; ROW())="x", " in 2", " in 3"), "")</f>
        <v/>
      </c>
    </row>
    <row r="14" spans="1:15" ht="202.8" x14ac:dyDescent="0.3">
      <c r="A14" s="37"/>
      <c r="B14" s="48" t="s">
        <v>93</v>
      </c>
      <c r="C14" s="37" t="s">
        <v>65</v>
      </c>
      <c r="D14" s="38">
        <v>0.81379999999999997</v>
      </c>
      <c r="E14" s="39" t="s">
        <v>155</v>
      </c>
      <c r="F14" s="37">
        <v>5</v>
      </c>
      <c r="G14" s="37">
        <v>4</v>
      </c>
      <c r="H14" s="50">
        <v>1.2209999561309814</v>
      </c>
      <c r="I14" s="24">
        <v>1.26</v>
      </c>
      <c r="J14" s="24">
        <v>1.3</v>
      </c>
      <c r="K14" s="52" t="s">
        <v>159</v>
      </c>
      <c r="L14" s="22">
        <v>8</v>
      </c>
      <c r="M14" s="42" t="s">
        <v>155</v>
      </c>
      <c r="N14" s="31" t="str" cm="1">
        <f t="array" aca="1" ref="N14" ca="1">IF(INDIRECT("M" &amp; ROW())="x", INDIRECT("B" &amp; ROW()) &amp; IF(INDIRECT("E" &amp; ROW())="x", " in 2", " in 3"), "")</f>
        <v>Taylor Harry Fritz in 2</v>
      </c>
    </row>
    <row r="15" spans="1:15" x14ac:dyDescent="0.3">
      <c r="A15" s="34">
        <v>5</v>
      </c>
      <c r="B15" s="44" t="s">
        <v>70</v>
      </c>
      <c r="C15" s="34" t="s">
        <v>71</v>
      </c>
      <c r="D15" s="35">
        <v>0.39789999999999998</v>
      </c>
      <c r="E15" s="36" t="s">
        <v>155</v>
      </c>
      <c r="F15" s="34">
        <v>66</v>
      </c>
      <c r="G15" s="34">
        <v>158</v>
      </c>
      <c r="H15" s="49">
        <v>2.4800000190734863</v>
      </c>
      <c r="I15" s="24"/>
      <c r="J15" s="24"/>
      <c r="K15" s="13"/>
      <c r="L15" s="22"/>
      <c r="M15" s="22"/>
      <c r="N15" s="31" t="str" cm="1">
        <f t="array" aca="1" ref="N15" ca="1">IF(INDIRECT("M" &amp; ROW())="x", INDIRECT("B" &amp; ROW()) &amp; IF(INDIRECT("E" &amp; ROW())="x", " in 2", " in 3"), "")</f>
        <v/>
      </c>
    </row>
    <row r="16" spans="1:15" ht="171.6" x14ac:dyDescent="0.3">
      <c r="A16" s="37"/>
      <c r="B16" s="48" t="s">
        <v>72</v>
      </c>
      <c r="C16" s="37" t="s">
        <v>63</v>
      </c>
      <c r="D16" s="38">
        <v>0.60209999999999997</v>
      </c>
      <c r="E16" s="39"/>
      <c r="F16" s="37">
        <v>95</v>
      </c>
      <c r="G16" s="37">
        <v>59</v>
      </c>
      <c r="H16" s="50">
        <v>1.5880000591278076</v>
      </c>
      <c r="I16" s="24">
        <v>1.6</v>
      </c>
      <c r="J16" s="24">
        <v>1.7</v>
      </c>
      <c r="K16" s="52" t="s">
        <v>160</v>
      </c>
      <c r="L16" s="22">
        <v>7</v>
      </c>
      <c r="M16" s="42" t="s">
        <v>155</v>
      </c>
      <c r="N16" s="31" t="str" cm="1">
        <f t="array" aca="1" ref="N16" ca="1">IF(INDIRECT("M" &amp; ROW())="x", INDIRECT("B" &amp; ROW()) &amp; IF(INDIRECT("E" &amp; ROW())="x", " in 2", " in 3"), "")</f>
        <v>Aleksandar Vukic in 3</v>
      </c>
    </row>
    <row r="17" spans="1:14" x14ac:dyDescent="0.3">
      <c r="A17" s="34">
        <v>6</v>
      </c>
      <c r="B17" s="47" t="s">
        <v>86</v>
      </c>
      <c r="C17" s="34" t="s">
        <v>87</v>
      </c>
      <c r="D17" s="35">
        <v>0.55449999999999999</v>
      </c>
      <c r="E17" s="36" t="s">
        <v>155</v>
      </c>
      <c r="F17" s="34">
        <v>22</v>
      </c>
      <c r="G17" s="34">
        <v>18</v>
      </c>
      <c r="H17" s="49">
        <v>1.2649999856948853</v>
      </c>
      <c r="I17" s="24">
        <v>1.37</v>
      </c>
      <c r="J17" s="24">
        <v>1.4</v>
      </c>
      <c r="K17" s="13"/>
      <c r="L17" s="22"/>
      <c r="M17" s="42" t="s">
        <v>155</v>
      </c>
      <c r="N17" s="31" t="str" cm="1">
        <f t="array" aca="1" ref="N17" ca="1">IF(INDIRECT("M" &amp; ROW())="x", INDIRECT("B" &amp; ROW()) &amp; IF(INDIRECT("E" &amp; ROW())="x", " in 2", " in 3"), "")</f>
        <v>Tomas Machac in 2</v>
      </c>
    </row>
    <row r="18" spans="1:14" ht="140.4" x14ac:dyDescent="0.3">
      <c r="A18" s="37"/>
      <c r="B18" s="45" t="s">
        <v>88</v>
      </c>
      <c r="C18" s="37" t="s">
        <v>69</v>
      </c>
      <c r="D18" s="38">
        <v>0.44550000000000001</v>
      </c>
      <c r="E18" s="39"/>
      <c r="F18" s="37">
        <v>273</v>
      </c>
      <c r="G18" s="37">
        <v>93</v>
      </c>
      <c r="H18" s="50">
        <v>4.0999999046325684</v>
      </c>
      <c r="I18" s="24"/>
      <c r="J18" s="24"/>
      <c r="K18" s="52" t="s">
        <v>161</v>
      </c>
      <c r="L18" s="22">
        <v>7.5</v>
      </c>
      <c r="M18" s="22"/>
      <c r="N18" s="31" t="str" cm="1">
        <f t="array" aca="1" ref="N18" ca="1">IF(INDIRECT("M" &amp; ROW())="x", INDIRECT("B" &amp; ROW()) &amp; IF(INDIRECT("E" &amp; ROW())="x", " in 2", " in 3"), "")</f>
        <v/>
      </c>
    </row>
    <row r="19" spans="1:14" x14ac:dyDescent="0.3">
      <c r="A19" s="34">
        <v>7</v>
      </c>
      <c r="B19" s="44" t="s">
        <v>80</v>
      </c>
      <c r="C19" s="34" t="s">
        <v>65</v>
      </c>
      <c r="D19" s="35">
        <v>0.4919</v>
      </c>
      <c r="E19" s="36" t="s">
        <v>155</v>
      </c>
      <c r="F19" s="34">
        <v>32</v>
      </c>
      <c r="G19" s="34">
        <v>23</v>
      </c>
      <c r="H19" s="49">
        <v>1.5490000247955322</v>
      </c>
      <c r="I19" s="24">
        <v>1.7</v>
      </c>
      <c r="J19" s="24">
        <v>2</v>
      </c>
      <c r="K19" s="13"/>
      <c r="L19" s="22"/>
      <c r="M19" s="22"/>
      <c r="N19" s="31" t="str" cm="1">
        <f t="array" aca="1" ref="N19" ca="1">IF(INDIRECT("M" &amp; ROW())="x", INDIRECT("B" &amp; ROW()) &amp; IF(INDIRECT("E" &amp; ROW())="x", " in 2", " in 3"), "")</f>
        <v/>
      </c>
    </row>
    <row r="20" spans="1:14" ht="202.8" x14ac:dyDescent="0.3">
      <c r="A20" s="37"/>
      <c r="B20" s="45" t="s">
        <v>81</v>
      </c>
      <c r="C20" s="37" t="s">
        <v>65</v>
      </c>
      <c r="D20" s="38">
        <v>0.5081</v>
      </c>
      <c r="E20" s="39"/>
      <c r="F20" s="37">
        <v>81</v>
      </c>
      <c r="G20" s="37">
        <v>135</v>
      </c>
      <c r="H20" s="50">
        <v>2.5799999237060547</v>
      </c>
      <c r="I20" s="24"/>
      <c r="J20" s="24">
        <v>2</v>
      </c>
      <c r="K20" s="52" t="s">
        <v>162</v>
      </c>
      <c r="L20" s="22">
        <v>6.5</v>
      </c>
      <c r="M20" s="42" t="s">
        <v>155</v>
      </c>
      <c r="N20" s="31" t="str" cm="1">
        <f t="array" aca="1" ref="N20" ca="1">IF(INDIRECT("M" &amp; ROW())="x", INDIRECT("B" &amp; ROW()) &amp; IF(INDIRECT("E" &amp; ROW())="x", " in 2", " in 3"), "")</f>
        <v>Ethan Quinn in 3</v>
      </c>
    </row>
    <row r="21" spans="1:14" x14ac:dyDescent="0.3">
      <c r="A21" s="34">
        <v>8</v>
      </c>
      <c r="B21" s="44" t="s">
        <v>62</v>
      </c>
      <c r="C21" s="34" t="s">
        <v>63</v>
      </c>
      <c r="D21" s="35">
        <v>0.31490000000000001</v>
      </c>
      <c r="E21" s="36"/>
      <c r="F21" s="34">
        <v>78</v>
      </c>
      <c r="G21" s="34">
        <v>21</v>
      </c>
      <c r="H21" s="49">
        <v>2.9200000762939453</v>
      </c>
      <c r="I21" s="24"/>
      <c r="J21" s="24"/>
      <c r="K21" s="13"/>
      <c r="L21" s="22"/>
      <c r="M21" s="22"/>
      <c r="N21" s="31" t="str" cm="1">
        <f t="array" aca="1" ref="N21" ca="1">IF(INDIRECT("M" &amp; ROW())="x", INDIRECT("B" &amp; ROW()) &amp; IF(INDIRECT("E" &amp; ROW())="x", " in 2", " in 3"), "")</f>
        <v/>
      </c>
    </row>
    <row r="22" spans="1:14" ht="249.6" x14ac:dyDescent="0.3">
      <c r="A22" s="37"/>
      <c r="B22" s="48" t="s">
        <v>64</v>
      </c>
      <c r="C22" s="37" t="s">
        <v>65</v>
      </c>
      <c r="D22" s="38">
        <v>0.68510000000000004</v>
      </c>
      <c r="E22" s="39" t="s">
        <v>155</v>
      </c>
      <c r="F22" s="37">
        <v>33</v>
      </c>
      <c r="G22" s="37">
        <v>31</v>
      </c>
      <c r="H22" s="50">
        <v>1.4459999799728394</v>
      </c>
      <c r="I22" s="24">
        <v>1.46</v>
      </c>
      <c r="J22" s="24">
        <v>1.55</v>
      </c>
      <c r="K22" s="52" t="s">
        <v>163</v>
      </c>
      <c r="L22" s="22">
        <v>7.5</v>
      </c>
      <c r="M22" s="42" t="s">
        <v>155</v>
      </c>
      <c r="N22" s="31" t="str" cm="1">
        <f t="array" aca="1" ref="N22" ca="1">IF(INDIRECT("M" &amp; ROW())="x", INDIRECT("B" &amp; ROW()) &amp; IF(INDIRECT("E" &amp; ROW())="x", " in 2", " in 3"), "")</f>
        <v>Brandon Nakashima in 2</v>
      </c>
    </row>
    <row r="23" spans="1:14" x14ac:dyDescent="0.3">
      <c r="A23" s="34">
        <v>9</v>
      </c>
      <c r="B23" s="44" t="s">
        <v>58</v>
      </c>
      <c r="C23" s="34" t="s">
        <v>59</v>
      </c>
      <c r="D23" s="35">
        <v>0.32379999999999998</v>
      </c>
      <c r="E23" s="36"/>
      <c r="F23" s="34">
        <v>45</v>
      </c>
      <c r="G23" s="34">
        <v>66</v>
      </c>
      <c r="H23" s="49">
        <v>2.2999999523162842</v>
      </c>
      <c r="I23" s="24">
        <v>1.82</v>
      </c>
      <c r="J23" s="24">
        <v>1.8</v>
      </c>
      <c r="K23" s="13"/>
      <c r="L23" s="22"/>
      <c r="M23" s="42" t="s">
        <v>155</v>
      </c>
      <c r="N23" s="31" t="str" cm="1">
        <f t="array" aca="1" ref="N23" ca="1">IF(INDIRECT("M" &amp; ROW())="x", INDIRECT("B" &amp; ROW()) &amp; IF(INDIRECT("E" &amp; ROW())="x", " in 2", " in 3"), "")</f>
        <v>Zizou Bergs in 3</v>
      </c>
    </row>
    <row r="24" spans="1:14" ht="171.6" x14ac:dyDescent="0.3">
      <c r="A24" s="37"/>
      <c r="B24" s="45" t="s">
        <v>60</v>
      </c>
      <c r="C24" s="37" t="s">
        <v>61</v>
      </c>
      <c r="D24" s="38">
        <v>0.67620000000000002</v>
      </c>
      <c r="E24" s="39" t="s">
        <v>155</v>
      </c>
      <c r="F24" s="37">
        <v>72</v>
      </c>
      <c r="G24" s="37">
        <v>97</v>
      </c>
      <c r="H24" s="50">
        <v>1.6670000553131104</v>
      </c>
      <c r="I24" s="24"/>
      <c r="J24" s="24"/>
      <c r="K24" s="52" t="s">
        <v>164</v>
      </c>
      <c r="L24" s="22">
        <v>5</v>
      </c>
      <c r="M24" s="22"/>
      <c r="N24" s="31" t="str" cm="1">
        <f t="array" aca="1" ref="N24" ca="1">IF(INDIRECT("M" &amp; ROW())="x", INDIRECT("B" &amp; ROW()) &amp; IF(INDIRECT("E" &amp; ROW())="x", " in 2", " in 3"), "")</f>
        <v/>
      </c>
    </row>
    <row r="25" spans="1:14" x14ac:dyDescent="0.3">
      <c r="A25" s="34">
        <v>10</v>
      </c>
      <c r="B25" s="44" t="s">
        <v>82</v>
      </c>
      <c r="C25" s="34" t="s">
        <v>83</v>
      </c>
      <c r="D25" s="35">
        <v>0.55600000000000005</v>
      </c>
      <c r="E25" s="36" t="s">
        <v>155</v>
      </c>
      <c r="F25" s="34">
        <v>63</v>
      </c>
      <c r="G25" s="34">
        <v>220</v>
      </c>
      <c r="H25" s="49">
        <v>2.5399999618530273</v>
      </c>
      <c r="I25" s="24"/>
      <c r="J25" s="24"/>
      <c r="K25" s="13"/>
      <c r="L25" s="22"/>
      <c r="M25" s="22"/>
      <c r="N25" s="31" t="str" cm="1">
        <f t="array" aca="1" ref="N25" ca="1">IF(INDIRECT("M" &amp; ROW())="x", INDIRECT("B" &amp; ROW()) &amp; IF(INDIRECT("E" &amp; ROW())="x", " in 2", " in 3"), "")</f>
        <v/>
      </c>
    </row>
    <row r="26" spans="1:14" ht="234" x14ac:dyDescent="0.3">
      <c r="A26" s="37"/>
      <c r="B26" s="45" t="s">
        <v>84</v>
      </c>
      <c r="C26" s="37" t="s">
        <v>85</v>
      </c>
      <c r="D26" s="38">
        <v>0.44400000000000001</v>
      </c>
      <c r="E26" s="39"/>
      <c r="F26" s="37">
        <v>11</v>
      </c>
      <c r="G26" s="37">
        <v>14</v>
      </c>
      <c r="H26" s="50">
        <v>1.562000036239624</v>
      </c>
      <c r="I26" s="24">
        <v>1.71</v>
      </c>
      <c r="J26" s="24">
        <v>1.75</v>
      </c>
      <c r="K26" s="52" t="s">
        <v>165</v>
      </c>
      <c r="L26" s="22">
        <v>7</v>
      </c>
      <c r="M26" s="42" t="s">
        <v>155</v>
      </c>
      <c r="N26" s="31" t="str" cm="1">
        <f t="array" aca="1" ref="N26" ca="1">IF(INDIRECT("M" &amp; ROW())="x", INDIRECT("B" &amp; ROW()) &amp; IF(INDIRECT("E" &amp; ROW())="x", " in 2", " in 3"), "")</f>
        <v>Holger Rune in 3</v>
      </c>
    </row>
    <row r="27" spans="1:14" x14ac:dyDescent="0.3">
      <c r="A27" s="34">
        <v>11</v>
      </c>
      <c r="B27" s="47" t="s">
        <v>66</v>
      </c>
      <c r="C27" s="34" t="s">
        <v>67</v>
      </c>
      <c r="D27" s="35">
        <v>0.33250000000000002</v>
      </c>
      <c r="E27" s="36" t="s">
        <v>155</v>
      </c>
      <c r="F27" s="34">
        <v>12</v>
      </c>
      <c r="G27" s="34">
        <v>19</v>
      </c>
      <c r="H27" s="49">
        <v>1.2829999923706055</v>
      </c>
      <c r="I27" s="24">
        <v>1.44</v>
      </c>
      <c r="J27" s="24">
        <v>1.5</v>
      </c>
      <c r="K27" s="13"/>
      <c r="L27" s="22"/>
      <c r="M27" s="42" t="s">
        <v>155</v>
      </c>
      <c r="N27" s="31" t="str" cm="1">
        <f t="array" aca="1" ref="N27" ca="1">IF(INDIRECT("M" &amp; ROW())="x", INDIRECT("B" &amp; ROW()) &amp; IF(INDIRECT("E" &amp; ROW())="x", " in 2", " in 3"), "")</f>
        <v>Casper Ruud in 2</v>
      </c>
    </row>
    <row r="28" spans="1:14" ht="171.6" x14ac:dyDescent="0.3">
      <c r="A28" s="37"/>
      <c r="B28" s="45" t="s">
        <v>68</v>
      </c>
      <c r="C28" s="37" t="s">
        <v>69</v>
      </c>
      <c r="D28" s="38">
        <v>0.66749999999999998</v>
      </c>
      <c r="E28" s="39"/>
      <c r="F28" s="37">
        <v>106</v>
      </c>
      <c r="G28" s="37">
        <v>100</v>
      </c>
      <c r="H28" s="50">
        <v>3.9300000667572021</v>
      </c>
      <c r="I28" s="24"/>
      <c r="J28" s="24"/>
      <c r="K28" s="52" t="s">
        <v>166</v>
      </c>
      <c r="L28" s="22">
        <v>7</v>
      </c>
      <c r="M28" s="22"/>
      <c r="N28" s="31" t="str" cm="1">
        <f t="array" aca="1" ref="N28" ca="1">IF(INDIRECT("M" &amp; ROW())="x", INDIRECT("B" &amp; ROW()) &amp; IF(INDIRECT("E" &amp; ROW())="x", " in 2", " in 3"), "")</f>
        <v/>
      </c>
    </row>
    <row r="29" spans="1:14" x14ac:dyDescent="0.3">
      <c r="A29" s="34">
        <v>12</v>
      </c>
      <c r="B29" s="47" t="s">
        <v>54</v>
      </c>
      <c r="C29" s="34" t="s">
        <v>55</v>
      </c>
      <c r="D29" s="35">
        <v>0.97</v>
      </c>
      <c r="E29" s="36" t="s">
        <v>155</v>
      </c>
      <c r="F29" s="34">
        <v>1</v>
      </c>
      <c r="G29" s="34">
        <v>3</v>
      </c>
      <c r="H29" s="49">
        <v>1.02</v>
      </c>
      <c r="I29" s="24">
        <v>1.03</v>
      </c>
      <c r="J29" s="24">
        <v>1.05</v>
      </c>
      <c r="K29" s="13"/>
      <c r="L29" s="22"/>
      <c r="M29" s="42" t="s">
        <v>155</v>
      </c>
      <c r="N29" s="31" t="str" cm="1">
        <f t="array" aca="1" ref="N29" ca="1">IF(INDIRECT("M" &amp; ROW())="x", INDIRECT("B" &amp; ROW()) &amp; IF(INDIRECT("E" &amp; ROW())="x", " in 2", " in 3"), "")</f>
        <v>Carlos Alcaraz in 2</v>
      </c>
    </row>
    <row r="30" spans="1:14" ht="187.2" x14ac:dyDescent="0.3">
      <c r="A30" s="37"/>
      <c r="B30" s="45" t="s">
        <v>56</v>
      </c>
      <c r="C30" s="37" t="s">
        <v>57</v>
      </c>
      <c r="D30" s="38">
        <v>0.03</v>
      </c>
      <c r="E30" s="39"/>
      <c r="F30" s="37">
        <v>41</v>
      </c>
      <c r="G30" s="37">
        <v>134</v>
      </c>
      <c r="H30" s="50">
        <v>19</v>
      </c>
      <c r="I30" s="24"/>
      <c r="J30" s="24"/>
      <c r="K30" s="52" t="s">
        <v>167</v>
      </c>
      <c r="L30" s="22">
        <v>9</v>
      </c>
      <c r="M30" s="22"/>
      <c r="N30" s="31" t="str" cm="1">
        <f t="array" aca="1" ref="N30" ca="1">IF(INDIRECT("M" &amp; ROW())="x", INDIRECT("B" &amp; ROW()) &amp; IF(INDIRECT("E" &amp; ROW())="x", " in 2", " in 3"), "")</f>
        <v/>
      </c>
    </row>
    <row r="31" spans="1:14" x14ac:dyDescent="0.3">
      <c r="A31" s="22"/>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40" t="s">
        <v>94</v>
      </c>
      <c r="B33" s="41"/>
      <c r="C33" s="41"/>
      <c r="D33" s="41"/>
      <c r="E33" s="41"/>
      <c r="F33" s="41"/>
      <c r="G33" s="41"/>
      <c r="H33" s="51"/>
      <c r="I33" s="24"/>
      <c r="J33" s="24"/>
      <c r="K33" s="13"/>
      <c r="L33" s="22"/>
      <c r="M33" s="22"/>
      <c r="N33" s="31" t="str" cm="1">
        <f t="array" aca="1" ref="N33" ca="1">IF(INDIRECT("M" &amp; ROW())="x", INDIRECT("B" &amp; ROW()) &amp; IF(INDIRECT("E" &amp; ROW())="x", " in 2", " in 3"), "")</f>
        <v/>
      </c>
    </row>
    <row r="34" spans="1:14" x14ac:dyDescent="0.3">
      <c r="A34" s="22"/>
      <c r="B34" s="22"/>
      <c r="C34" s="22"/>
      <c r="D34" s="14" t="s">
        <v>21</v>
      </c>
      <c r="E34" s="14" t="s">
        <v>22</v>
      </c>
      <c r="F34" s="14" t="s">
        <v>23</v>
      </c>
      <c r="G34" s="14" t="s">
        <v>24</v>
      </c>
      <c r="H34" s="16" t="s">
        <v>25</v>
      </c>
      <c r="I34" s="16" t="s">
        <v>26</v>
      </c>
      <c r="J34" s="16" t="s">
        <v>27</v>
      </c>
      <c r="K34" s="17" t="s">
        <v>28</v>
      </c>
      <c r="L34" s="25" t="s">
        <v>50</v>
      </c>
      <c r="M34" s="26"/>
      <c r="N34" s="30" t="s">
        <v>51</v>
      </c>
    </row>
    <row r="35" spans="1:14" x14ac:dyDescent="0.3">
      <c r="A35" s="34">
        <v>1</v>
      </c>
      <c r="B35" s="44" t="s">
        <v>101</v>
      </c>
      <c r="C35" s="34" t="s">
        <v>74</v>
      </c>
      <c r="D35" s="35">
        <v>8.2699999999999996E-2</v>
      </c>
      <c r="E35" s="36"/>
      <c r="F35" s="34">
        <v>38</v>
      </c>
      <c r="G35" s="34">
        <v>56</v>
      </c>
      <c r="H35" s="49">
        <v>4.2800002098083496</v>
      </c>
      <c r="I35" s="24"/>
      <c r="J35" s="24"/>
      <c r="K35" s="46">
        <v>0.16666666666666666</v>
      </c>
      <c r="L35" s="22"/>
      <c r="M35" s="22"/>
      <c r="N35" s="31" t="str" cm="1">
        <f t="array" aca="1" ref="N35" ca="1">IF(INDIRECT("M" &amp; ROW())="x", INDIRECT("B" &amp; ROW()) &amp; IF(INDIRECT("E" &amp; ROW())="x", " in 2", " in 3"), "")</f>
        <v/>
      </c>
    </row>
    <row r="36" spans="1:14" ht="156" x14ac:dyDescent="0.3">
      <c r="A36" s="37"/>
      <c r="B36" s="48" t="s">
        <v>102</v>
      </c>
      <c r="C36" s="37" t="s">
        <v>103</v>
      </c>
      <c r="D36" s="38">
        <v>0.9173</v>
      </c>
      <c r="E36" s="39" t="s">
        <v>155</v>
      </c>
      <c r="F36" s="37">
        <v>10</v>
      </c>
      <c r="G36" s="37">
        <v>33</v>
      </c>
      <c r="H36" s="50">
        <v>1.25</v>
      </c>
      <c r="I36" s="24">
        <v>1.28</v>
      </c>
      <c r="J36" s="24">
        <v>1.35</v>
      </c>
      <c r="K36" s="52" t="s">
        <v>168</v>
      </c>
      <c r="L36" s="22">
        <v>7.5</v>
      </c>
      <c r="M36" s="42" t="s">
        <v>155</v>
      </c>
      <c r="N36" s="31" t="str" cm="1">
        <f t="array" aca="1" ref="N36" ca="1">IF(INDIRECT("M" &amp; ROW())="x", INDIRECT("B" &amp; ROW()) &amp; IF(INDIRECT("E" &amp; ROW())="x", " in 2", " in 3"), "")</f>
        <v>Karen Khachanov in 2</v>
      </c>
    </row>
    <row r="37" spans="1:14" x14ac:dyDescent="0.3">
      <c r="A37" s="34">
        <v>2</v>
      </c>
      <c r="B37" s="44" t="s">
        <v>98</v>
      </c>
      <c r="C37" s="34" t="s">
        <v>74</v>
      </c>
      <c r="D37" s="35">
        <v>0.48020000000000002</v>
      </c>
      <c r="E37" s="36" t="s">
        <v>155</v>
      </c>
      <c r="F37" s="34">
        <v>47</v>
      </c>
      <c r="G37" s="34">
        <v>73</v>
      </c>
      <c r="H37" s="49">
        <v>2.4800000190734863</v>
      </c>
      <c r="I37" s="24"/>
      <c r="J37" s="24"/>
      <c r="K37" s="13"/>
      <c r="L37" s="22"/>
      <c r="M37" s="22"/>
      <c r="N37" s="31" t="str" cm="1">
        <f t="array" aca="1" ref="N37" ca="1">IF(INDIRECT("M" &amp; ROW())="x", INDIRECT("B" &amp; ROW()) &amp; IF(INDIRECT("E" &amp; ROW())="x", " in 2", " in 3"), "")</f>
        <v/>
      </c>
    </row>
    <row r="38" spans="1:14" ht="187.2" x14ac:dyDescent="0.3">
      <c r="A38" s="37"/>
      <c r="B38" s="45" t="s">
        <v>99</v>
      </c>
      <c r="C38" s="37" t="s">
        <v>100</v>
      </c>
      <c r="D38" s="38">
        <v>0.51980000000000004</v>
      </c>
      <c r="E38" s="39"/>
      <c r="F38" s="37">
        <v>57</v>
      </c>
      <c r="G38" s="37">
        <v>37</v>
      </c>
      <c r="H38" s="50">
        <v>1.5880000591278076</v>
      </c>
      <c r="I38" s="24">
        <v>1.71</v>
      </c>
      <c r="J38" s="24">
        <v>1.75</v>
      </c>
      <c r="K38" s="52" t="s">
        <v>169</v>
      </c>
      <c r="L38" s="22">
        <v>7</v>
      </c>
      <c r="M38" s="42" t="s">
        <v>155</v>
      </c>
      <c r="N38" s="31" t="str" cm="1">
        <f t="array" aca="1" ref="N38" ca="1">IF(INDIRECT("M" &amp; ROW())="x", INDIRECT("B" &amp; ROW()) &amp; IF(INDIRECT("E" &amp; ROW())="x", " in 2", " in 3"), "")</f>
        <v>Fabian Marozsan in 3</v>
      </c>
    </row>
    <row r="39" spans="1:14" x14ac:dyDescent="0.3">
      <c r="A39" s="34">
        <v>3</v>
      </c>
      <c r="B39" s="47" t="s">
        <v>153</v>
      </c>
      <c r="C39" s="34" t="s">
        <v>74</v>
      </c>
      <c r="D39" s="35">
        <v>0.81969999999999998</v>
      </c>
      <c r="E39" s="36" t="s">
        <v>155</v>
      </c>
      <c r="F39" s="34">
        <v>68</v>
      </c>
      <c r="G39" s="34">
        <v>92</v>
      </c>
      <c r="H39" s="49">
        <v>1.5</v>
      </c>
      <c r="I39" s="24">
        <v>1.57</v>
      </c>
      <c r="J39" s="24">
        <v>1.6</v>
      </c>
      <c r="K39" s="13"/>
      <c r="L39" s="22"/>
      <c r="M39" s="42" t="s">
        <v>155</v>
      </c>
      <c r="N39" s="31" t="str" cm="1">
        <f t="array" aca="1" ref="N39" ca="1">IF(INDIRECT("M" &amp; ROW())="x", INDIRECT("B" &amp; ROW()) &amp; IF(INDIRECT("E" &amp; ROW())="x", " in 2", " in 3"), "")</f>
        <v>Terence Atmane in 2</v>
      </c>
    </row>
    <row r="40" spans="1:14" ht="124.8" x14ac:dyDescent="0.3">
      <c r="A40" s="37"/>
      <c r="B40" s="45" t="s">
        <v>154</v>
      </c>
      <c r="C40" s="37" t="s">
        <v>108</v>
      </c>
      <c r="D40" s="38">
        <v>0.18029999999999999</v>
      </c>
      <c r="E40" s="39"/>
      <c r="F40" s="37">
        <v>370</v>
      </c>
      <c r="G40" s="37">
        <v>79</v>
      </c>
      <c r="H40" s="50">
        <v>2.63</v>
      </c>
      <c r="I40" s="24"/>
      <c r="J40" s="24"/>
      <c r="K40" s="52" t="s">
        <v>170</v>
      </c>
      <c r="L40" s="22">
        <v>7</v>
      </c>
      <c r="M40" s="22"/>
      <c r="N40" s="31" t="str" cm="1">
        <f t="array" aca="1" ref="N40" ca="1">IF(INDIRECT("M" &amp; ROW())="x", INDIRECT("B" &amp; ROW()) &amp; IF(INDIRECT("E" &amp; ROW())="x", " in 2", " in 3"), "")</f>
        <v/>
      </c>
    </row>
    <row r="41" spans="1:14" x14ac:dyDescent="0.3">
      <c r="A41" s="34">
        <v>4</v>
      </c>
      <c r="B41" s="47" t="s">
        <v>104</v>
      </c>
      <c r="C41" s="34" t="s">
        <v>55</v>
      </c>
      <c r="D41" s="35">
        <v>0.80410000000000004</v>
      </c>
      <c r="E41" s="36" t="s">
        <v>155</v>
      </c>
      <c r="F41" s="34">
        <v>20</v>
      </c>
      <c r="G41" s="34">
        <v>35</v>
      </c>
      <c r="H41" s="49">
        <v>1.1670000553131104</v>
      </c>
      <c r="I41" s="24">
        <v>1.19</v>
      </c>
      <c r="J41" s="24">
        <v>1.25</v>
      </c>
      <c r="K41" s="13"/>
      <c r="L41" s="22"/>
      <c r="M41" s="42" t="s">
        <v>155</v>
      </c>
      <c r="N41" s="31" t="str" cm="1">
        <f t="array" aca="1" ref="N41" ca="1">IF(INDIRECT("M" &amp; ROW())="x", INDIRECT("B" &amp; ROW()) &amp; IF(INDIRECT("E" &amp; ROW())="x", " in 2", " in 3"), "")</f>
        <v>Alejandro Davidovich Fokina in 2</v>
      </c>
    </row>
    <row r="42" spans="1:14" ht="140.4" x14ac:dyDescent="0.3">
      <c r="A42" s="37"/>
      <c r="B42" s="45" t="s">
        <v>105</v>
      </c>
      <c r="C42" s="37" t="s">
        <v>57</v>
      </c>
      <c r="D42" s="38">
        <v>0.19589999999999999</v>
      </c>
      <c r="E42" s="39"/>
      <c r="F42" s="37">
        <v>43</v>
      </c>
      <c r="G42" s="37">
        <v>265</v>
      </c>
      <c r="H42" s="50">
        <v>5.690000057220459</v>
      </c>
      <c r="I42" s="24"/>
      <c r="J42" s="24"/>
      <c r="K42" s="52" t="s">
        <v>171</v>
      </c>
      <c r="L42" s="22">
        <v>7.5</v>
      </c>
      <c r="M42" s="22"/>
      <c r="N42" s="31" t="str" cm="1">
        <f t="array" aca="1" ref="N42" ca="1">IF(INDIRECT("M" &amp; ROW())="x", INDIRECT("B" &amp; ROW()) &amp; IF(INDIRECT("E" &amp; ROW())="x", " in 2", " in 3"), "")</f>
        <v/>
      </c>
    </row>
    <row r="43" spans="1:14" x14ac:dyDescent="0.3">
      <c r="A43" s="37">
        <v>5</v>
      </c>
      <c r="B43" s="48" t="s">
        <v>95</v>
      </c>
      <c r="C43" s="37" t="s">
        <v>79</v>
      </c>
      <c r="D43" s="38">
        <v>0.94620000000000004</v>
      </c>
      <c r="E43" s="39" t="s">
        <v>155</v>
      </c>
      <c r="F43" s="37">
        <v>2</v>
      </c>
      <c r="G43" s="37">
        <v>1</v>
      </c>
      <c r="H43" s="50">
        <v>1.02</v>
      </c>
      <c r="I43" s="24">
        <v>1.02</v>
      </c>
      <c r="J43" s="24">
        <v>1.04</v>
      </c>
      <c r="K43" s="13"/>
      <c r="L43" s="22"/>
      <c r="M43" s="42" t="s">
        <v>155</v>
      </c>
      <c r="N43" s="31" t="str" cm="1">
        <f t="array" aca="1" ref="N43" ca="1">IF(INDIRECT("M" &amp; ROW())="x", INDIRECT("B" &amp; ROW()) &amp; IF(INDIRECT("E" &amp; ROW())="x", " in 2", " in 3"), "")</f>
        <v>Jannik Sinner in 2</v>
      </c>
    </row>
    <row r="44" spans="1:14" ht="140.4" x14ac:dyDescent="0.3">
      <c r="A44" s="37"/>
      <c r="B44" s="45" t="s">
        <v>96</v>
      </c>
      <c r="C44" s="37" t="s">
        <v>97</v>
      </c>
      <c r="D44" s="38">
        <v>5.3800000000000001E-2</v>
      </c>
      <c r="E44" s="39"/>
      <c r="F44" s="37">
        <v>97</v>
      </c>
      <c r="G44" s="37">
        <v>86</v>
      </c>
      <c r="H44" s="50">
        <v>19</v>
      </c>
      <c r="I44" s="24"/>
      <c r="J44" s="24"/>
      <c r="K44" s="52" t="s">
        <v>172</v>
      </c>
      <c r="L44" s="22">
        <v>8.5</v>
      </c>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35:H44">
    <sortCondition ref="A35:A4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106</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148</v>
      </c>
      <c r="C7" s="34" t="s">
        <v>108</v>
      </c>
      <c r="D7" s="35">
        <v>0.58260000000000001</v>
      </c>
      <c r="E7" s="34"/>
      <c r="F7" s="34">
        <v>192</v>
      </c>
      <c r="G7" s="34">
        <v>258</v>
      </c>
      <c r="H7" s="34">
        <v>2.5199999809265137</v>
      </c>
      <c r="I7" s="24"/>
      <c r="J7" s="24"/>
      <c r="K7" s="46">
        <v>0.16666666666666666</v>
      </c>
      <c r="L7" s="22"/>
      <c r="M7" s="22"/>
      <c r="N7" s="31" t="str" cm="1">
        <f t="array" aca="1" ref="N7" ca="1">IF(INDIRECT("M" &amp; ROW())="x", INDIRECT("B" &amp; ROW()) &amp; IF(INDIRECT("E" &amp; ROW())="x", " in 2", " in 3"), "")</f>
        <v/>
      </c>
    </row>
    <row r="8" spans="1:14" ht="171.6" x14ac:dyDescent="0.3">
      <c r="A8" s="37"/>
      <c r="B8" s="48" t="s">
        <v>149</v>
      </c>
      <c r="C8" s="37" t="s">
        <v>108</v>
      </c>
      <c r="D8" s="38">
        <v>0.41739999999999999</v>
      </c>
      <c r="E8" s="37" t="s">
        <v>155</v>
      </c>
      <c r="F8" s="37">
        <v>152</v>
      </c>
      <c r="G8" s="37">
        <v>62</v>
      </c>
      <c r="H8" s="37">
        <v>1.5709999799728394</v>
      </c>
      <c r="I8" s="24">
        <v>1.55</v>
      </c>
      <c r="J8" s="24">
        <v>1.55</v>
      </c>
      <c r="K8" s="52" t="s">
        <v>173</v>
      </c>
      <c r="L8" s="22">
        <v>7</v>
      </c>
      <c r="M8" s="42" t="s">
        <v>155</v>
      </c>
      <c r="N8" s="31" t="str" cm="1">
        <f t="array" aca="1" ref="N8" ca="1">IF(INDIRECT("M" &amp; ROW())="x", INDIRECT("B" &amp; ROW()) &amp; IF(INDIRECT("E" &amp; ROW())="x", " in 2", " in 3"), "")</f>
        <v>Xiyu Wang in 2</v>
      </c>
    </row>
    <row r="9" spans="1:14" x14ac:dyDescent="0.3">
      <c r="A9" s="34">
        <v>2</v>
      </c>
      <c r="B9" s="47" t="s">
        <v>111</v>
      </c>
      <c r="C9" s="34" t="s">
        <v>65</v>
      </c>
      <c r="D9" s="35">
        <v>0.69499999999999995</v>
      </c>
      <c r="E9" s="34"/>
      <c r="F9" s="34">
        <v>47</v>
      </c>
      <c r="G9" s="34">
        <v>102</v>
      </c>
      <c r="H9" s="34">
        <v>1.6210000514984131</v>
      </c>
      <c r="I9" s="24">
        <v>1.68</v>
      </c>
      <c r="J9" s="24">
        <v>1.75</v>
      </c>
      <c r="K9" s="13"/>
      <c r="L9" s="22"/>
      <c r="M9" s="42" t="s">
        <v>155</v>
      </c>
      <c r="N9" s="31" t="str" cm="1">
        <f t="array" aca="1" ref="N9" ca="1">IF(INDIRECT("M" &amp; ROW())="x", INDIRECT("B" &amp; ROW()) &amp; IF(INDIRECT("E" &amp; ROW())="x", " in 2", " in 3"), "")</f>
        <v>Ann Li in 3</v>
      </c>
    </row>
    <row r="10" spans="1:14" ht="156" x14ac:dyDescent="0.3">
      <c r="A10" s="37"/>
      <c r="B10" s="45" t="s">
        <v>112</v>
      </c>
      <c r="C10" s="37" t="s">
        <v>113</v>
      </c>
      <c r="D10" s="38">
        <v>0.30499999999999999</v>
      </c>
      <c r="E10" s="37" t="s">
        <v>155</v>
      </c>
      <c r="F10" s="37">
        <v>83</v>
      </c>
      <c r="G10" s="37">
        <v>79</v>
      </c>
      <c r="H10" s="37">
        <v>2.4000000953674316</v>
      </c>
      <c r="I10" s="24"/>
      <c r="J10" s="24"/>
      <c r="K10" s="52" t="s">
        <v>174</v>
      </c>
      <c r="L10" s="22">
        <v>7</v>
      </c>
      <c r="M10" s="22"/>
      <c r="N10" s="31" t="str" cm="1">
        <f t="array" aca="1" ref="N10" ca="1">IF(INDIRECT("M" &amp; ROW())="x", INDIRECT("B" &amp; ROW()) &amp; IF(INDIRECT("E" &amp; ROW())="x", " in 2", " in 3"), "")</f>
        <v/>
      </c>
    </row>
    <row r="11" spans="1:14" x14ac:dyDescent="0.3">
      <c r="A11" s="34">
        <v>3</v>
      </c>
      <c r="B11" s="47" t="s">
        <v>143</v>
      </c>
      <c r="C11" s="34" t="s">
        <v>144</v>
      </c>
      <c r="D11" s="35">
        <v>0.7087</v>
      </c>
      <c r="E11" s="34"/>
      <c r="F11" s="34">
        <v>82</v>
      </c>
      <c r="G11" s="34">
        <v>76</v>
      </c>
      <c r="H11" s="34">
        <v>1.5559999942779541</v>
      </c>
      <c r="I11" s="24">
        <v>1.58</v>
      </c>
      <c r="J11" s="24">
        <v>1.65</v>
      </c>
      <c r="K11" s="13"/>
      <c r="L11" s="22"/>
      <c r="M11" s="42" t="s">
        <v>155</v>
      </c>
      <c r="N11" s="31" t="str" cm="1">
        <f t="array" aca="1" ref="N11" ca="1">IF(INDIRECT("M" &amp; ROW())="x", INDIRECT("B" &amp; ROW()) &amp; IF(INDIRECT("E" &amp; ROW())="x", " in 2", " in 3"), "")</f>
        <v>Zeynep Sonmez in 3</v>
      </c>
    </row>
    <row r="12" spans="1:14" ht="171.6" x14ac:dyDescent="0.3">
      <c r="A12" s="37"/>
      <c r="B12" s="45" t="s">
        <v>145</v>
      </c>
      <c r="C12" s="37" t="s">
        <v>108</v>
      </c>
      <c r="D12" s="38">
        <v>0.2913</v>
      </c>
      <c r="E12" s="37" t="s">
        <v>155</v>
      </c>
      <c r="F12" s="37">
        <v>183</v>
      </c>
      <c r="G12" s="37">
        <v>60</v>
      </c>
      <c r="H12" s="37">
        <v>2.559999942779541</v>
      </c>
      <c r="I12" s="24"/>
      <c r="J12" s="24"/>
      <c r="K12" s="52" t="s">
        <v>175</v>
      </c>
      <c r="L12" s="22">
        <v>6</v>
      </c>
      <c r="M12" s="22"/>
      <c r="N12" s="31" t="str" cm="1">
        <f t="array" aca="1" ref="N12" ca="1">IF(INDIRECT("M" &amp; ROW())="x", INDIRECT("B" &amp; ROW()) &amp; IF(INDIRECT("E" &amp; ROW())="x", " in 2", " in 3"), "")</f>
        <v/>
      </c>
    </row>
    <row r="13" spans="1:14" x14ac:dyDescent="0.3">
      <c r="A13" s="34">
        <v>4</v>
      </c>
      <c r="B13" s="44" t="s">
        <v>130</v>
      </c>
      <c r="C13" s="34" t="s">
        <v>63</v>
      </c>
      <c r="D13" s="35">
        <v>0.38240000000000002</v>
      </c>
      <c r="E13" s="34"/>
      <c r="F13" s="34">
        <v>94</v>
      </c>
      <c r="G13" s="34">
        <v>105</v>
      </c>
      <c r="H13" s="34">
        <v>1.6759999990463257</v>
      </c>
      <c r="I13" s="24">
        <v>1.71</v>
      </c>
      <c r="J13" s="24">
        <v>1.75</v>
      </c>
      <c r="K13" s="13"/>
      <c r="L13" s="22"/>
      <c r="M13" s="42" t="s">
        <v>155</v>
      </c>
      <c r="N13" s="31" t="str" cm="1">
        <f t="array" aca="1" ref="N13" ca="1">IF(INDIRECT("M" &amp; ROW())="x", INDIRECT("B" &amp; ROW()) &amp; IF(INDIRECT("E" &amp; ROW())="x", " in 2", " in 3"), "")</f>
        <v>Ajla Tomljanovic in 3</v>
      </c>
    </row>
    <row r="14" spans="1:14" ht="171.6" x14ac:dyDescent="0.3">
      <c r="A14" s="37"/>
      <c r="B14" s="45" t="s">
        <v>131</v>
      </c>
      <c r="C14" s="37" t="s">
        <v>132</v>
      </c>
      <c r="D14" s="38">
        <v>0.61760000000000004</v>
      </c>
      <c r="E14" s="37" t="s">
        <v>155</v>
      </c>
      <c r="F14" s="37">
        <v>86</v>
      </c>
      <c r="G14" s="37">
        <v>85</v>
      </c>
      <c r="H14" s="37">
        <v>2.2899999618530273</v>
      </c>
      <c r="I14" s="24"/>
      <c r="J14" s="24"/>
      <c r="K14" s="52" t="s">
        <v>176</v>
      </c>
      <c r="L14" s="22">
        <v>6</v>
      </c>
      <c r="M14" s="22"/>
      <c r="N14" s="31" t="str" cm="1">
        <f t="array" aca="1" ref="N14" ca="1">IF(INDIRECT("M" &amp; ROW())="x", INDIRECT("B" &amp; ROW()) &amp; IF(INDIRECT("E" &amp; ROW())="x", " in 2", " in 3"), "")</f>
        <v/>
      </c>
    </row>
    <row r="15" spans="1:14" x14ac:dyDescent="0.3">
      <c r="A15" s="34">
        <v>5</v>
      </c>
      <c r="B15" s="44" t="s">
        <v>124</v>
      </c>
      <c r="C15" s="34" t="s">
        <v>125</v>
      </c>
      <c r="D15" s="35">
        <v>0.28079999999999999</v>
      </c>
      <c r="E15" s="34" t="s">
        <v>155</v>
      </c>
      <c r="F15" s="34">
        <v>46</v>
      </c>
      <c r="G15" s="34">
        <v>19</v>
      </c>
      <c r="H15" s="34">
        <v>1.934999942779541</v>
      </c>
      <c r="I15" s="24"/>
      <c r="J15" s="24"/>
      <c r="K15" s="13"/>
      <c r="L15" s="22"/>
      <c r="M15" s="22"/>
      <c r="N15" s="31" t="str" cm="1">
        <f t="array" aca="1" ref="N15" ca="1">IF(INDIRECT("M" &amp; ROW())="x", INDIRECT("B" &amp; ROW()) &amp; IF(INDIRECT("E" &amp; ROW())="x", " in 2", " in 3"), "")</f>
        <v/>
      </c>
    </row>
    <row r="16" spans="1:14" ht="202.8" x14ac:dyDescent="0.3">
      <c r="A16" s="37"/>
      <c r="B16" s="45" t="s">
        <v>126</v>
      </c>
      <c r="C16" s="37" t="s">
        <v>127</v>
      </c>
      <c r="D16" s="38">
        <v>0.71919999999999995</v>
      </c>
      <c r="E16" s="37"/>
      <c r="F16" s="37">
        <v>95</v>
      </c>
      <c r="G16" s="37">
        <v>246</v>
      </c>
      <c r="H16" s="37">
        <v>1.934999942779541</v>
      </c>
      <c r="I16" s="24">
        <v>1.87</v>
      </c>
      <c r="J16" s="24">
        <v>1.85</v>
      </c>
      <c r="K16" s="52" t="s">
        <v>177</v>
      </c>
      <c r="L16" s="22">
        <v>7</v>
      </c>
      <c r="M16" s="42" t="s">
        <v>155</v>
      </c>
      <c r="N16" s="31" t="str" cm="1">
        <f t="array" aca="1" ref="N16" ca="1">IF(INDIRECT("M" &amp; ROW())="x", INDIRECT("B" &amp; ROW()) &amp; IF(INDIRECT("E" &amp; ROW())="x", " in 2", " in 3"), "")</f>
        <v>Ella Seidel in 3</v>
      </c>
    </row>
    <row r="17" spans="1:14" x14ac:dyDescent="0.3">
      <c r="A17" s="34">
        <v>6</v>
      </c>
      <c r="B17" s="44" t="s">
        <v>120</v>
      </c>
      <c r="C17" s="34" t="s">
        <v>121</v>
      </c>
      <c r="D17" s="35">
        <v>0.20930000000000001</v>
      </c>
      <c r="E17" s="34"/>
      <c r="F17" s="34">
        <v>130</v>
      </c>
      <c r="G17" s="34">
        <v>222</v>
      </c>
      <c r="H17" s="34">
        <v>3.7200000286102295</v>
      </c>
      <c r="I17" s="24"/>
      <c r="J17" s="24"/>
      <c r="K17" s="13"/>
      <c r="L17" s="22"/>
      <c r="M17" s="22"/>
      <c r="N17" s="31" t="str" cm="1">
        <f t="array" aca="1" ref="N17" ca="1">IF(INDIRECT("M" &amp; ROW())="x", INDIRECT("B" &amp; ROW()) &amp; IF(INDIRECT("E" &amp; ROW())="x", " in 2", " in 3"), "")</f>
        <v/>
      </c>
    </row>
    <row r="18" spans="1:14" ht="140.4" x14ac:dyDescent="0.3">
      <c r="A18" s="37"/>
      <c r="B18" s="48" t="s">
        <v>122</v>
      </c>
      <c r="C18" s="37" t="s">
        <v>123</v>
      </c>
      <c r="D18" s="38">
        <v>0.79069999999999996</v>
      </c>
      <c r="E18" s="37" t="s">
        <v>155</v>
      </c>
      <c r="F18" s="37">
        <v>102</v>
      </c>
      <c r="G18" s="37">
        <v>272</v>
      </c>
      <c r="H18" s="37">
        <v>1.3070000410079956</v>
      </c>
      <c r="I18" s="24">
        <v>1.35</v>
      </c>
      <c r="J18" s="24">
        <v>1.5</v>
      </c>
      <c r="K18" s="52" t="s">
        <v>178</v>
      </c>
      <c r="L18" s="22">
        <v>7</v>
      </c>
      <c r="M18" s="42" t="s">
        <v>155</v>
      </c>
      <c r="N18" s="31" t="str" cm="1">
        <f t="array" aca="1" ref="N18" ca="1">IF(INDIRECT("M" &amp; ROW())="x", INDIRECT("B" &amp; ROW()) &amp; IF(INDIRECT("E" &amp; ROW())="x", " in 2", " in 3"), "")</f>
        <v>Janice Tjen in 2</v>
      </c>
    </row>
    <row r="19" spans="1:14" x14ac:dyDescent="0.3">
      <c r="A19" s="34">
        <v>7</v>
      </c>
      <c r="B19" s="44" t="s">
        <v>116</v>
      </c>
      <c r="C19" s="34" t="s">
        <v>117</v>
      </c>
      <c r="D19" s="35">
        <v>0.69740000000000002</v>
      </c>
      <c r="E19" s="34"/>
      <c r="F19" s="34">
        <v>55</v>
      </c>
      <c r="G19" s="34">
        <v>39</v>
      </c>
      <c r="H19" s="34">
        <v>1.9709999561309814</v>
      </c>
      <c r="I19" s="24">
        <v>1.94</v>
      </c>
      <c r="J19" s="24">
        <v>1.95</v>
      </c>
      <c r="K19" s="13"/>
      <c r="L19" s="22"/>
      <c r="M19" s="42" t="s">
        <v>155</v>
      </c>
      <c r="N19" s="31" t="str" cm="1">
        <f t="array" aca="1" ref="N19" ca="1">IF(INDIRECT("M" &amp; ROW())="x", INDIRECT("B" &amp; ROW()) &amp; IF(INDIRECT("E" &amp; ROW())="x", " in 2", " in 3"), "")</f>
        <v>Rebecca Sramkova in 3</v>
      </c>
    </row>
    <row r="20" spans="1:14" ht="218.4" x14ac:dyDescent="0.3">
      <c r="A20" s="37"/>
      <c r="B20" s="45" t="s">
        <v>118</v>
      </c>
      <c r="C20" s="37" t="s">
        <v>119</v>
      </c>
      <c r="D20" s="38">
        <v>0.30259999999999998</v>
      </c>
      <c r="E20" s="37" t="s">
        <v>155</v>
      </c>
      <c r="F20" s="37">
        <v>98</v>
      </c>
      <c r="G20" s="37">
        <v>119</v>
      </c>
      <c r="H20" s="37">
        <v>1.9010000228881836</v>
      </c>
      <c r="I20" s="24"/>
      <c r="J20" s="24"/>
      <c r="K20" s="52" t="s">
        <v>179</v>
      </c>
      <c r="L20" s="22">
        <v>6.5</v>
      </c>
      <c r="M20" s="22"/>
      <c r="N20" s="31" t="str" cm="1">
        <f t="array" aca="1" ref="N20" ca="1">IF(INDIRECT("M" &amp; ROW())="x", INDIRECT("B" &amp; ROW()) &amp; IF(INDIRECT("E" &amp; ROW())="x", " in 2", " in 3"), "")</f>
        <v/>
      </c>
    </row>
    <row r="21" spans="1:14" x14ac:dyDescent="0.3">
      <c r="A21" s="34">
        <v>8</v>
      </c>
      <c r="B21" s="44" t="s">
        <v>133</v>
      </c>
      <c r="C21" s="34" t="s">
        <v>69</v>
      </c>
      <c r="D21" s="35">
        <v>0.38100000000000001</v>
      </c>
      <c r="E21" s="34" t="s">
        <v>155</v>
      </c>
      <c r="F21" s="34">
        <v>92</v>
      </c>
      <c r="G21" s="34">
        <v>70</v>
      </c>
      <c r="H21" s="34">
        <v>2.0899999141693115</v>
      </c>
      <c r="I21" s="24"/>
      <c r="J21" s="24"/>
      <c r="K21" s="13"/>
      <c r="L21" s="22"/>
      <c r="M21" s="22"/>
      <c r="N21" s="31" t="str" cm="1">
        <f t="array" aca="1" ref="N21" ca="1">IF(INDIRECT("M" &amp; ROW())="x", INDIRECT("B" &amp; ROW()) &amp; IF(INDIRECT("E" &amp; ROW())="x", " in 2", " in 3"), "")</f>
        <v/>
      </c>
    </row>
    <row r="22" spans="1:14" ht="202.8" x14ac:dyDescent="0.3">
      <c r="A22" s="37"/>
      <c r="B22" s="45" t="s">
        <v>134</v>
      </c>
      <c r="C22" s="37" t="s">
        <v>108</v>
      </c>
      <c r="D22" s="38">
        <v>0.61899999999999999</v>
      </c>
      <c r="E22" s="37"/>
      <c r="F22" s="37">
        <v>253</v>
      </c>
      <c r="G22" s="37">
        <v>248</v>
      </c>
      <c r="H22" s="37">
        <v>1.7999999523162842</v>
      </c>
      <c r="I22" s="24">
        <v>1.86</v>
      </c>
      <c r="J22" s="24">
        <v>1.9</v>
      </c>
      <c r="K22" s="52" t="s">
        <v>180</v>
      </c>
      <c r="L22" s="22">
        <v>6</v>
      </c>
      <c r="M22" s="42" t="s">
        <v>155</v>
      </c>
      <c r="N22" s="31" t="str" cm="1">
        <f t="array" aca="1" ref="N22" ca="1">IF(INDIRECT("M" &amp; ROW())="x", INDIRECT("B" &amp; ROW()) &amp; IF(INDIRECT("E" &amp; ROW())="x", " in 2", " in 3"), "")</f>
        <v>Lin Zhu in 3</v>
      </c>
    </row>
    <row r="23" spans="1:14" x14ac:dyDescent="0.3">
      <c r="A23" s="34">
        <v>9</v>
      </c>
      <c r="B23" s="44" t="s">
        <v>114</v>
      </c>
      <c r="C23" s="34" t="s">
        <v>74</v>
      </c>
      <c r="D23" s="35">
        <v>0.3579</v>
      </c>
      <c r="E23" s="34"/>
      <c r="F23" s="34">
        <v>41</v>
      </c>
      <c r="G23" s="34" t="s">
        <v>76</v>
      </c>
      <c r="H23" s="34">
        <v>2.119999885559082</v>
      </c>
      <c r="I23" s="24"/>
      <c r="J23" s="24">
        <v>2</v>
      </c>
      <c r="K23" s="13"/>
      <c r="L23" s="22"/>
      <c r="M23" s="42" t="s">
        <v>155</v>
      </c>
      <c r="N23" s="31" t="str" cm="1">
        <f t="array" aca="1" ref="N23" ca="1">IF(INDIRECT("M" &amp; ROW())="x", INDIRECT("B" &amp; ROW()) &amp; IF(INDIRECT("E" &amp; ROW())="x", " in 2", " in 3"), "")</f>
        <v>Lois Boisson in 3</v>
      </c>
    </row>
    <row r="24" spans="1:14" ht="156" x14ac:dyDescent="0.3">
      <c r="A24" s="37"/>
      <c r="B24" s="45" t="s">
        <v>115</v>
      </c>
      <c r="C24" s="37" t="s">
        <v>100</v>
      </c>
      <c r="D24" s="38">
        <v>0.6421</v>
      </c>
      <c r="E24" s="37" t="s">
        <v>155</v>
      </c>
      <c r="F24" s="37">
        <v>97</v>
      </c>
      <c r="G24" s="37">
        <v>224</v>
      </c>
      <c r="H24" s="37">
        <v>1.7749999761581421</v>
      </c>
      <c r="I24" s="24">
        <v>1.86</v>
      </c>
      <c r="J24" s="24">
        <v>2</v>
      </c>
      <c r="K24" s="52" t="s">
        <v>181</v>
      </c>
      <c r="L24" s="22">
        <v>6.5</v>
      </c>
      <c r="M24" s="22"/>
      <c r="N24" s="31" t="str" cm="1">
        <f t="array" aca="1" ref="N24" ca="1">IF(INDIRECT("M" &amp; ROW())="x", INDIRECT("B" &amp; ROW()) &amp; IF(INDIRECT("E" &amp; ROW())="x", " in 2", " in 3"), "")</f>
        <v/>
      </c>
    </row>
    <row r="25" spans="1:14" x14ac:dyDescent="0.3">
      <c r="A25" s="34">
        <v>10</v>
      </c>
      <c r="B25" s="44" t="s">
        <v>137</v>
      </c>
      <c r="C25" s="34" t="s">
        <v>138</v>
      </c>
      <c r="D25" s="35">
        <v>0.4763</v>
      </c>
      <c r="E25" s="34" t="s">
        <v>155</v>
      </c>
      <c r="F25" s="34">
        <v>109</v>
      </c>
      <c r="G25" s="34">
        <v>289</v>
      </c>
      <c r="H25" s="34">
        <v>2.9600000381469727</v>
      </c>
      <c r="I25" s="24"/>
      <c r="J25" s="24"/>
      <c r="K25" s="13"/>
      <c r="L25" s="22"/>
      <c r="M25" s="22"/>
      <c r="N25" s="31" t="str" cm="1">
        <f t="array" aca="1" ref="N25" ca="1">IF(INDIRECT("M" &amp; ROW())="x", INDIRECT("B" &amp; ROW()) &amp; IF(INDIRECT("E" &amp; ROW())="x", " in 2", " in 3"), "")</f>
        <v/>
      </c>
    </row>
    <row r="26" spans="1:14" ht="249.6" x14ac:dyDescent="0.3">
      <c r="A26" s="37"/>
      <c r="B26" s="48" t="s">
        <v>139</v>
      </c>
      <c r="C26" s="37" t="s">
        <v>63</v>
      </c>
      <c r="D26" s="38">
        <v>0.52370000000000005</v>
      </c>
      <c r="E26" s="37"/>
      <c r="F26" s="37">
        <v>36</v>
      </c>
      <c r="G26" s="37">
        <v>71</v>
      </c>
      <c r="H26" s="37">
        <v>1.4390000104904175</v>
      </c>
      <c r="I26" s="24">
        <v>1.46</v>
      </c>
      <c r="J26" s="24">
        <v>1.65</v>
      </c>
      <c r="K26" s="52" t="s">
        <v>182</v>
      </c>
      <c r="L26" s="22">
        <v>7</v>
      </c>
      <c r="M26" s="42" t="s">
        <v>155</v>
      </c>
      <c r="N26" s="31" t="str" cm="1">
        <f t="array" aca="1" ref="N26" ca="1">IF(INDIRECT("M" &amp; ROW())="x", INDIRECT("B" &amp; ROW()) &amp; IF(INDIRECT("E" &amp; ROW())="x", " in 2", " in 3"), "")</f>
        <v>Maya Joint in 3</v>
      </c>
    </row>
    <row r="27" spans="1:14" x14ac:dyDescent="0.3">
      <c r="A27" s="34">
        <v>11</v>
      </c>
      <c r="B27" s="47" t="s">
        <v>146</v>
      </c>
      <c r="C27" s="34" t="s">
        <v>87</v>
      </c>
      <c r="D27" s="35">
        <v>0.83379999999999999</v>
      </c>
      <c r="E27" s="34" t="s">
        <v>155</v>
      </c>
      <c r="F27" s="34">
        <v>62</v>
      </c>
      <c r="G27" s="34">
        <v>53</v>
      </c>
      <c r="H27" s="34">
        <v>1.4900000095367432</v>
      </c>
      <c r="I27" s="24">
        <v>1.48</v>
      </c>
      <c r="J27" s="24">
        <v>1.55</v>
      </c>
      <c r="K27" s="13"/>
      <c r="L27" s="22"/>
      <c r="M27" s="42" t="s">
        <v>155</v>
      </c>
      <c r="N27" s="31" t="str" cm="1">
        <f t="array" aca="1" ref="N27" ca="1">IF(INDIRECT("M" &amp; ROW())="x", INDIRECT("B" &amp; ROW()) &amp; IF(INDIRECT("E" &amp; ROW())="x", " in 2", " in 3"), "")</f>
        <v>Katerina Siniakova in 2</v>
      </c>
    </row>
    <row r="28" spans="1:14" ht="202.8" x14ac:dyDescent="0.3">
      <c r="A28" s="37"/>
      <c r="B28" s="45" t="s">
        <v>147</v>
      </c>
      <c r="C28" s="37" t="s">
        <v>103</v>
      </c>
      <c r="D28" s="38">
        <v>0.16619999999999999</v>
      </c>
      <c r="E28" s="37"/>
      <c r="F28" s="37">
        <v>59</v>
      </c>
      <c r="G28" s="37">
        <v>35</v>
      </c>
      <c r="H28" s="37">
        <v>2.7599999904632568</v>
      </c>
      <c r="I28" s="24"/>
      <c r="J28" s="24"/>
      <c r="K28" s="52" t="s">
        <v>183</v>
      </c>
      <c r="L28" s="22">
        <v>7.5</v>
      </c>
      <c r="M28" s="22"/>
      <c r="N28" s="31" t="str" cm="1">
        <f t="array" aca="1" ref="N28" ca="1">IF(INDIRECT("M" &amp; ROW())="x", INDIRECT("B" &amp; ROW()) &amp; IF(INDIRECT("E" &amp; ROW())="x", " in 2", " in 3"), "")</f>
        <v/>
      </c>
    </row>
    <row r="29" spans="1:14" x14ac:dyDescent="0.3">
      <c r="A29" s="34">
        <v>12</v>
      </c>
      <c r="B29" s="44" t="s">
        <v>128</v>
      </c>
      <c r="C29" s="34" t="s">
        <v>97</v>
      </c>
      <c r="D29" s="35">
        <v>0.3856</v>
      </c>
      <c r="E29" s="34" t="s">
        <v>155</v>
      </c>
      <c r="F29" s="34">
        <v>69</v>
      </c>
      <c r="G29" s="34">
        <v>37</v>
      </c>
      <c r="H29" s="34">
        <v>1.909000039100647</v>
      </c>
      <c r="I29" s="24">
        <v>1.91</v>
      </c>
      <c r="J29" s="24">
        <v>2.1</v>
      </c>
      <c r="K29" s="13"/>
      <c r="L29" s="22"/>
      <c r="M29" s="22"/>
      <c r="N29" s="31" t="str" cm="1">
        <f t="array" aca="1" ref="N29" ca="1">IF(INDIRECT("M" &amp; ROW())="x", INDIRECT("B" &amp; ROW()) &amp; IF(INDIRECT("E" &amp; ROW())="x", " in 2", " in 3"), "")</f>
        <v/>
      </c>
    </row>
    <row r="30" spans="1:14" ht="202.8" x14ac:dyDescent="0.3">
      <c r="A30" s="37"/>
      <c r="B30" s="45" t="s">
        <v>129</v>
      </c>
      <c r="C30" s="37" t="s">
        <v>55</v>
      </c>
      <c r="D30" s="38">
        <v>0.61439999999999995</v>
      </c>
      <c r="E30" s="37"/>
      <c r="F30" s="37">
        <v>67</v>
      </c>
      <c r="G30" s="37">
        <v>83</v>
      </c>
      <c r="H30" s="37">
        <v>1.9620000123977661</v>
      </c>
      <c r="I30" s="24"/>
      <c r="J30" s="24">
        <v>1.9</v>
      </c>
      <c r="K30" s="52" t="s">
        <v>184</v>
      </c>
      <c r="L30" s="22">
        <v>6.5</v>
      </c>
      <c r="M30" s="42" t="s">
        <v>155</v>
      </c>
      <c r="N30" s="31" t="str" cm="1">
        <f t="array" aca="1" ref="N30" ca="1">IF(INDIRECT("M" &amp; ROW())="x", INDIRECT("B" &amp; ROW()) &amp; IF(INDIRECT("E" &amp; ROW())="x", " in 2", " in 3"), "")</f>
        <v>Cristina Bucsa in 3</v>
      </c>
    </row>
    <row r="31" spans="1:14" x14ac:dyDescent="0.3">
      <c r="A31" s="34">
        <v>13</v>
      </c>
      <c r="B31" s="44" t="s">
        <v>135</v>
      </c>
      <c r="C31" s="34" t="s">
        <v>55</v>
      </c>
      <c r="D31" s="35">
        <v>0.4975</v>
      </c>
      <c r="E31" s="34" t="s">
        <v>155</v>
      </c>
      <c r="F31" s="34">
        <v>48</v>
      </c>
      <c r="G31" s="34">
        <v>81</v>
      </c>
      <c r="H31" s="34">
        <v>2</v>
      </c>
      <c r="I31" s="24">
        <v>1.94</v>
      </c>
      <c r="J31" s="24">
        <v>2.1</v>
      </c>
      <c r="K31" s="13"/>
      <c r="L31" s="22"/>
      <c r="M31" s="22"/>
      <c r="N31" s="31" t="str" cm="1">
        <f t="array" aca="1" ref="N31" ca="1">IF(INDIRECT("M" &amp; ROW())="x", INDIRECT("B" &amp; ROW()) &amp; IF(INDIRECT("E" &amp; ROW())="x", " in 2", " in 3"), "")</f>
        <v/>
      </c>
    </row>
    <row r="32" spans="1:14" ht="187.2" x14ac:dyDescent="0.3">
      <c r="A32" s="37"/>
      <c r="B32" s="45" t="s">
        <v>136</v>
      </c>
      <c r="C32" s="37" t="s">
        <v>119</v>
      </c>
      <c r="D32" s="38">
        <v>0.50249999999999995</v>
      </c>
      <c r="E32" s="37"/>
      <c r="F32" s="37">
        <v>42</v>
      </c>
      <c r="G32" s="37">
        <v>118</v>
      </c>
      <c r="H32" s="37">
        <v>1.8700000047683716</v>
      </c>
      <c r="I32" s="24"/>
      <c r="J32" s="24">
        <v>1.9</v>
      </c>
      <c r="K32" s="52" t="s">
        <v>185</v>
      </c>
      <c r="L32" s="22">
        <v>7</v>
      </c>
      <c r="M32" s="42" t="s">
        <v>155</v>
      </c>
      <c r="N32" s="31" t="str" cm="1">
        <f t="array" aca="1" ref="N32" ca="1">IF(INDIRECT("M" &amp; ROW())="x", INDIRECT("B" &amp; ROW()) &amp; IF(INDIRECT("E" &amp; ROW())="x", " in 2", " in 3"), "")</f>
        <v>Jaqueline Cristian in 3</v>
      </c>
    </row>
    <row r="33" spans="1:14" x14ac:dyDescent="0.3">
      <c r="A33" s="34">
        <v>14</v>
      </c>
      <c r="B33" s="47" t="s">
        <v>140</v>
      </c>
      <c r="C33" s="34" t="s">
        <v>141</v>
      </c>
      <c r="D33" s="35">
        <v>0.51549999999999996</v>
      </c>
      <c r="E33" s="34" t="s">
        <v>155</v>
      </c>
      <c r="F33" s="34">
        <v>81</v>
      </c>
      <c r="G33" s="34">
        <v>89</v>
      </c>
      <c r="H33" s="34">
        <v>1.4329999685287476</v>
      </c>
      <c r="I33" s="24">
        <v>1.47</v>
      </c>
      <c r="J33" s="24">
        <v>1.55</v>
      </c>
      <c r="K33" s="13"/>
      <c r="L33" s="22"/>
      <c r="M33" s="42" t="s">
        <v>155</v>
      </c>
      <c r="N33" s="31" t="str" cm="1">
        <f t="array" aca="1" ref="N33" ca="1">IF(INDIRECT("M" &amp; ROW())="x", INDIRECT("B" &amp; ROW()) &amp; IF(INDIRECT("E" &amp; ROW())="x", " in 2", " in 3"), "")</f>
        <v>Sonay Kartal in 2</v>
      </c>
    </row>
    <row r="34" spans="1:14" ht="171.6" x14ac:dyDescent="0.3">
      <c r="A34" s="37"/>
      <c r="B34" s="45" t="s">
        <v>142</v>
      </c>
      <c r="C34" s="37" t="s">
        <v>65</v>
      </c>
      <c r="D34" s="38">
        <v>0.48449999999999999</v>
      </c>
      <c r="E34" s="37"/>
      <c r="F34" s="37">
        <v>60</v>
      </c>
      <c r="G34" s="37">
        <v>116</v>
      </c>
      <c r="H34" s="37">
        <v>2.9800000190734863</v>
      </c>
      <c r="I34" s="24"/>
      <c r="J34" s="24"/>
      <c r="K34" s="52" t="s">
        <v>186</v>
      </c>
      <c r="L34" s="22">
        <v>7</v>
      </c>
      <c r="M34" s="22"/>
      <c r="N34" s="31" t="str" cm="1">
        <f t="array" aca="1" ref="N34" ca="1">IF(INDIRECT("M" &amp; ROW())="x", INDIRECT("B" &amp; ROW()) &amp; IF(INDIRECT("E" &amp; ROW())="x", " in 2", " in 3"), "")</f>
        <v/>
      </c>
    </row>
    <row r="35" spans="1:14" x14ac:dyDescent="0.3">
      <c r="A35" s="34">
        <v>15</v>
      </c>
      <c r="B35" s="44" t="s">
        <v>150</v>
      </c>
      <c r="C35" s="34" t="s">
        <v>151</v>
      </c>
      <c r="D35" s="35">
        <v>0.66169999999999995</v>
      </c>
      <c r="E35" s="34"/>
      <c r="F35" s="34">
        <v>57</v>
      </c>
      <c r="G35" s="34">
        <v>69</v>
      </c>
      <c r="H35" s="34">
        <v>1.7250000238418579</v>
      </c>
      <c r="I35" s="24">
        <v>1.8</v>
      </c>
      <c r="J35" s="24">
        <v>1.8</v>
      </c>
      <c r="K35" s="13"/>
      <c r="L35" s="22"/>
      <c r="M35" s="42" t="s">
        <v>155</v>
      </c>
      <c r="N35" s="31" t="str" cm="1">
        <f t="array" aca="1" ref="N35" ca="1">IF(INDIRECT("M" &amp; ROW())="x", INDIRECT("B" &amp; ROW()) &amp; IF(INDIRECT("E" &amp; ROW())="x", " in 2", " in 3"), "")</f>
        <v>Suzan Lamens in 3</v>
      </c>
    </row>
    <row r="36" spans="1:14" ht="187.2" x14ac:dyDescent="0.3">
      <c r="A36" s="37"/>
      <c r="B36" s="45" t="s">
        <v>152</v>
      </c>
      <c r="C36" s="37" t="s">
        <v>108</v>
      </c>
      <c r="D36" s="38">
        <v>0.33829999999999999</v>
      </c>
      <c r="E36" s="37" t="s">
        <v>155</v>
      </c>
      <c r="F36" s="37">
        <v>337</v>
      </c>
      <c r="G36" s="37">
        <v>58</v>
      </c>
      <c r="H36" s="37">
        <v>2.2100000381469727</v>
      </c>
      <c r="I36" s="24"/>
      <c r="J36" s="24"/>
      <c r="K36" s="52" t="s">
        <v>187</v>
      </c>
      <c r="L36" s="22">
        <v>6.5</v>
      </c>
      <c r="M36" s="22"/>
      <c r="N36" s="31" t="str" cm="1">
        <f t="array" aca="1" ref="N36" ca="1">IF(INDIRECT("M" &amp; ROW())="x", INDIRECT("B" &amp; ROW()) &amp; IF(INDIRECT("E" &amp; ROW())="x", " in 2", " in 3"), "")</f>
        <v/>
      </c>
    </row>
    <row r="37" spans="1:14" x14ac:dyDescent="0.3">
      <c r="A37" s="34">
        <v>16</v>
      </c>
      <c r="B37" s="44" t="s">
        <v>107</v>
      </c>
      <c r="C37" s="34" t="s">
        <v>108</v>
      </c>
      <c r="D37" s="35">
        <v>0.58240000000000003</v>
      </c>
      <c r="E37" s="34"/>
      <c r="F37" s="34">
        <v>110</v>
      </c>
      <c r="G37" s="34">
        <v>28</v>
      </c>
      <c r="H37" s="34">
        <v>1.8550000190734863</v>
      </c>
      <c r="I37" s="24">
        <v>1.79</v>
      </c>
      <c r="J37" s="24">
        <v>1.8</v>
      </c>
      <c r="K37" s="13"/>
      <c r="L37" s="22"/>
      <c r="M37" s="42" t="s">
        <v>155</v>
      </c>
      <c r="N37" s="31" t="str" cm="1">
        <f t="array" aca="1" ref="N37" ca="1">IF(INDIRECT("M" &amp; ROW())="x", INDIRECT("B" &amp; ROW()) &amp; IF(INDIRECT("E" &amp; ROW())="x", " in 2", " in 3"), "")</f>
        <v>Yue Yuan in 3</v>
      </c>
    </row>
    <row r="38" spans="1:14" ht="202.8" x14ac:dyDescent="0.3">
      <c r="A38" s="37"/>
      <c r="B38" s="45" t="s">
        <v>109</v>
      </c>
      <c r="C38" s="37" t="s">
        <v>110</v>
      </c>
      <c r="D38" s="38">
        <v>0.41760000000000003</v>
      </c>
      <c r="E38" s="37" t="s">
        <v>155</v>
      </c>
      <c r="F38" s="37">
        <v>63</v>
      </c>
      <c r="G38" s="37">
        <v>23</v>
      </c>
      <c r="H38" s="37">
        <v>2.0199999809265137</v>
      </c>
      <c r="I38" s="24"/>
      <c r="J38" s="24"/>
      <c r="K38" s="52" t="s">
        <v>188</v>
      </c>
      <c r="L38" s="22">
        <v>7</v>
      </c>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2025-09-24T16:11:51Z</dcterms:modified>
</cp:coreProperties>
</file>