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42419793-49FC-4517-BF72-48B3B6DD12CC}" xr6:coauthVersionLast="47" xr6:coauthVersionMax="47" xr10:uidLastSave="{00000000-0000-0000-0000-000000000000}"/>
  <bookViews>
    <workbookView xWindow="-132" yWindow="120" windowWidth="23232" windowHeight="1189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138" i="1" a="1"/>
  <c r="N30" i="6" a="1"/>
  <c r="N126" i="6" a="1"/>
  <c r="N59" i="1" a="1"/>
  <c r="N100" i="6" a="1"/>
  <c r="N85" i="1" a="1"/>
  <c r="N151" i="1" a="1"/>
  <c r="N90" i="6" a="1"/>
  <c r="N19" i="1" a="1"/>
  <c r="N81" i="1" a="1"/>
  <c r="N105" i="6" a="1"/>
  <c r="N47" i="1" a="1"/>
  <c r="N20" i="6" a="1"/>
  <c r="N115" i="1" a="1"/>
  <c r="N158" i="6" a="1"/>
  <c r="N42" i="1" a="1"/>
  <c r="N58" i="6" a="1"/>
  <c r="N65" i="1" a="1"/>
  <c r="N78" i="1" a="1"/>
  <c r="N173" i="1" a="1"/>
  <c r="N88" i="1" a="1"/>
  <c r="N180" i="1" a="1"/>
  <c r="N82" i="1" a="1"/>
  <c r="N186" i="6" a="1"/>
  <c r="N114" i="1" a="1"/>
  <c r="N161" i="1" a="1"/>
  <c r="N179" i="1" a="1"/>
  <c r="N199" i="6" a="1"/>
  <c r="N65" i="6" a="1"/>
  <c r="N108" i="1" a="1"/>
  <c r="N196" i="6" a="1"/>
  <c r="N163" i="6" a="1"/>
  <c r="N46" i="6" a="1"/>
  <c r="N167" i="6" a="1"/>
  <c r="N104" i="1" a="1"/>
  <c r="N193" i="6" a="1"/>
  <c r="N75" i="1" a="1"/>
  <c r="N93" i="6" a="1"/>
  <c r="N22" i="1" a="1"/>
  <c r="N117" i="6" a="1"/>
  <c r="N92" i="1" a="1"/>
  <c r="N57" i="1" a="1"/>
  <c r="N173" i="6" a="1"/>
  <c r="N76" i="6" a="1"/>
  <c r="N119" i="1" a="1"/>
  <c r="N45" i="1" a="1"/>
  <c r="N134" i="1" a="1"/>
  <c r="N112" i="6" a="1"/>
  <c r="N49" i="6" a="1"/>
  <c r="N103" i="1" a="1"/>
  <c r="N133" i="6" a="1"/>
  <c r="N147" i="1" a="1"/>
  <c r="N111" i="6" a="1"/>
  <c r="N47" i="6" a="1"/>
  <c r="N160" i="1" a="1"/>
  <c r="N13" i="6" a="1"/>
  <c r="N49" i="1" a="1"/>
  <c r="N126" i="1" a="1"/>
  <c r="N66" i="1" a="1"/>
  <c r="N52" i="6" a="1"/>
  <c r="N87" i="6" a="1"/>
  <c r="N78" i="6" a="1"/>
  <c r="N102" i="6" a="1"/>
  <c r="N53" i="6" a="1"/>
  <c r="N55" i="6" a="1"/>
  <c r="N31" i="6" a="1"/>
  <c r="N165" i="1" a="1"/>
  <c r="N102" i="1" a="1"/>
  <c r="N23" i="6" a="1"/>
  <c r="N41" i="1" a="1"/>
  <c r="N122" i="1" a="1"/>
  <c r="N168" i="1" a="1"/>
  <c r="N32" i="1" a="1"/>
  <c r="N63" i="1" a="1"/>
  <c r="N132" i="1" a="1"/>
  <c r="N137" i="1" a="1"/>
  <c r="N113" i="1" a="1"/>
  <c r="N103" i="6" a="1"/>
  <c r="N176" i="1" a="1"/>
  <c r="N40" i="6" a="1"/>
  <c r="N70" i="6" a="1"/>
  <c r="N27" i="6" a="1"/>
  <c r="N145" i="6" a="1"/>
  <c r="N68" i="6" a="1"/>
  <c r="N24" i="1" a="1"/>
  <c r="N38" i="6" a="1"/>
  <c r="N11" i="1" a="1"/>
  <c r="N167" i="1" a="1"/>
  <c r="N91" i="6" a="1"/>
  <c r="N29" i="1" a="1"/>
  <c r="N125" i="6" a="1"/>
  <c r="N60" i="1" a="1"/>
  <c r="N79" i="1" a="1"/>
  <c r="N154" i="1" a="1"/>
  <c r="N121" i="1" a="1"/>
  <c r="N11" i="6" a="1"/>
  <c r="N139" i="1" a="1"/>
  <c r="N8" i="1" a="1"/>
  <c r="N76" i="1" a="1"/>
  <c r="N159" i="1" a="1"/>
  <c r="N96" i="6" a="1"/>
  <c r="N12" i="6" a="1"/>
  <c r="N176" i="6" a="1"/>
  <c r="N172" i="6" a="1"/>
  <c r="N34" i="6" a="1"/>
  <c r="N9" i="6" a="1"/>
  <c r="N12" i="1" a="1"/>
  <c r="N202" i="6" a="1"/>
  <c r="N140" i="6" a="1"/>
  <c r="N143" i="6" a="1"/>
  <c r="N108" i="6" a="1"/>
  <c r="N15" i="1" a="1"/>
  <c r="N130" i="1" a="1"/>
  <c r="N101" i="1" a="1"/>
  <c r="N144" i="1" a="1"/>
  <c r="N94" i="1" a="1"/>
  <c r="N164" i="1" a="1"/>
  <c r="N178" i="1" a="1"/>
  <c r="N83" i="6" a="1"/>
  <c r="N213" i="6" a="1"/>
  <c r="N31" i="1" a="1"/>
  <c r="N155" i="1" a="1"/>
  <c r="N180" i="6" a="1"/>
  <c r="N169" i="6" a="1"/>
  <c r="N48" i="1" a="1"/>
  <c r="N163" i="1" a="1"/>
  <c r="N13" i="1" a="1"/>
  <c r="N20" i="1" a="1"/>
  <c r="N162" i="1" a="1"/>
  <c r="N138" i="6" a="1"/>
  <c r="N120" i="1" a="1"/>
  <c r="N149" i="1" a="1"/>
  <c r="N90" i="1" a="1"/>
  <c r="N192" i="6" a="1"/>
  <c r="N45" i="6" a="1"/>
  <c r="N115" i="6" a="1"/>
  <c r="N130" i="6" a="1"/>
  <c r="N33" i="1" a="1"/>
  <c r="N67" i="1" a="1"/>
  <c r="N181" i="1" a="1"/>
  <c r="N67" i="6" a="1"/>
  <c r="N156" i="6" a="1"/>
  <c r="N95" i="6" a="1"/>
  <c r="N109" i="6" a="1"/>
  <c r="N165" i="6" a="1"/>
  <c r="N28" i="1" a="1"/>
  <c r="N27" i="1" a="1"/>
  <c r="N55" i="1" a="1"/>
  <c r="N7" i="1" a="1"/>
  <c r="N72" i="1" a="1"/>
  <c r="N89" i="6" a="1"/>
  <c r="N74" i="1" a="1"/>
  <c r="N83" i="1" a="1"/>
  <c r="N177" i="6" a="1"/>
  <c r="N159" i="6" a="1"/>
  <c r="N137" i="6" a="1"/>
  <c r="N166" i="6" a="1"/>
  <c r="N143" i="1" a="1"/>
  <c r="N188" i="6" a="1"/>
  <c r="N74" i="6" a="1"/>
  <c r="N99" i="1" a="1"/>
  <c r="N150" i="1" a="1"/>
  <c r="N175" i="6" a="1"/>
  <c r="N205" i="6" a="1"/>
  <c r="N189" i="6" a="1"/>
  <c r="N37" i="6" a="1"/>
  <c r="N171" i="6" a="1"/>
  <c r="N127" i="6" a="1"/>
  <c r="N118" i="1" a="1"/>
  <c r="N133" i="1" a="1"/>
  <c r="N97" i="1" a="1"/>
  <c r="N41" i="6" a="1"/>
  <c r="N183" i="6" a="1"/>
  <c r="N57" i="6" a="1"/>
  <c r="N128" i="1" a="1"/>
  <c r="N35" i="6" a="1"/>
  <c r="N44" i="1" a="1"/>
  <c r="N111" i="1" a="1"/>
  <c r="N64" i="6" a="1"/>
  <c r="N98" i="6" a="1"/>
  <c r="N93" i="1" a="1"/>
  <c r="N60" i="6" a="1"/>
  <c r="N174" i="6" a="1"/>
  <c r="N14" i="6" a="1"/>
  <c r="N106" i="1" a="1"/>
  <c r="N104" i="6" a="1"/>
  <c r="N84" i="6" a="1"/>
  <c r="N178" i="6" a="1"/>
  <c r="N71" i="6" a="1"/>
  <c r="N149" i="6" a="1"/>
  <c r="N50" i="1" a="1"/>
  <c r="N101" i="6" a="1"/>
  <c r="N62" i="6" a="1"/>
  <c r="N105" i="1" a="1"/>
  <c r="N157" i="1" a="1"/>
  <c r="N75" i="6" a="1"/>
  <c r="N185" i="6" a="1"/>
  <c r="N208" i="6" a="1"/>
  <c r="N86" i="1" a="1"/>
  <c r="N109" i="1" a="1"/>
  <c r="N112" i="1" a="1"/>
  <c r="N135" i="1" a="1"/>
  <c r="N121" i="6" a="1"/>
  <c r="N10" i="6" a="1"/>
  <c r="N131" i="1" a="1"/>
  <c r="N26" i="1" a="1"/>
  <c r="N187" i="6" a="1"/>
  <c r="N154" i="6" a="1"/>
  <c r="N44" i="6" a="1"/>
  <c r="N200" i="6" a="1"/>
  <c r="N16" i="6" a="1"/>
  <c r="N135" i="6" a="1"/>
  <c r="N153" i="6" a="1"/>
  <c r="N147" i="6" a="1"/>
  <c r="N150" i="6" a="1"/>
  <c r="N43" i="6" a="1"/>
  <c r="N181" i="6" a="1"/>
  <c r="N42" i="6" a="1"/>
  <c r="N82" i="6" a="1"/>
  <c r="N25" i="6" a="1"/>
  <c r="N158" i="1" a="1"/>
  <c r="N51" i="1" a="1"/>
  <c r="N184" i="6" a="1"/>
  <c r="N123" i="6" a="1"/>
  <c r="N156" i="1" a="1"/>
  <c r="N71" i="1" a="1"/>
  <c r="N96" i="1" a="1"/>
  <c r="N136" i="1" a="1"/>
  <c r="N146" i="6" a="1"/>
  <c r="N128" i="6" a="1"/>
  <c r="N171" i="1" a="1"/>
  <c r="N52" i="1" a="1"/>
  <c r="N209" i="6" a="1"/>
  <c r="N72" i="6" a="1"/>
  <c r="N63" i="6" a="1"/>
  <c r="N36" i="6" a="1"/>
  <c r="N53" i="1" a="1"/>
  <c r="N148" i="6" a="1"/>
  <c r="N136" i="6" a="1"/>
  <c r="N179" i="6" a="1"/>
  <c r="N21" i="1" a="1"/>
  <c r="N32" i="6" a="1"/>
  <c r="N210" i="6" a="1"/>
  <c r="N127" i="1" a="1"/>
  <c r="N19" i="6" a="1"/>
  <c r="N204" i="6" a="1"/>
  <c r="N100" i="1" a="1"/>
  <c r="N155" i="6" a="1"/>
  <c r="N107" i="6" a="1"/>
  <c r="N59" i="6" a="1"/>
  <c r="N166" i="1" a="1"/>
  <c r="N123" i="1" a="1"/>
  <c r="N79" i="6" a="1"/>
  <c r="N169" i="1" a="1"/>
  <c r="N99" i="6" a="1"/>
  <c r="N81" i="6" a="1"/>
  <c r="N207" i="6" a="1"/>
  <c r="N162" i="6" a="1"/>
  <c r="N37" i="1" a="1"/>
  <c r="N94" i="6" a="1"/>
  <c r="N161" i="6" a="1"/>
  <c r="N68" i="1" a="1"/>
  <c r="N36" i="1" a="1"/>
  <c r="N39" i="6" a="1"/>
  <c r="N113" i="6" a="1"/>
  <c r="N86" i="6" a="1"/>
  <c r="N119" i="6" a="1"/>
  <c r="N148" i="1" a="1"/>
  <c r="N117" i="1" a="1"/>
  <c r="N191" i="6" a="1"/>
  <c r="N170" i="6" a="1"/>
  <c r="N131" i="6" a="1"/>
  <c r="N88" i="6" a="1"/>
  <c r="N177" i="1" a="1"/>
  <c r="N134" i="6" a="1"/>
  <c r="N129" i="1" a="1"/>
  <c r="N26" i="6" a="1"/>
  <c r="N38" i="1" a="1"/>
  <c r="N33" i="6" a="1"/>
  <c r="N211" i="6" a="1"/>
  <c r="N118" i="6" a="1"/>
  <c r="N61" i="1" a="1"/>
  <c r="N97" i="6" a="1"/>
  <c r="N206" i="6" a="1"/>
  <c r="N140" i="1" a="1"/>
  <c r="N174" i="1" a="1"/>
  <c r="N141" i="1" a="1"/>
  <c r="N139" i="6" a="1"/>
  <c r="N85" i="6" a="1"/>
  <c r="N144" i="6" a="1"/>
  <c r="N144" i="6" l="1"/>
  <c r="N85" i="6"/>
  <c r="N139" i="6"/>
  <c r="N141" i="1"/>
  <c r="N174" i="1"/>
  <c r="N140" i="1"/>
  <c r="N206" i="6"/>
  <c r="N97" i="6"/>
  <c r="N61" i="1"/>
  <c r="N118" i="6"/>
  <c r="N211" i="6"/>
  <c r="N33" i="6"/>
  <c r="N38" i="1"/>
  <c r="N26" i="6"/>
  <c r="N129" i="1"/>
  <c r="N134" i="6"/>
  <c r="N177" i="1"/>
  <c r="N88" i="6"/>
  <c r="N131" i="6"/>
  <c r="N170" i="6"/>
  <c r="N191" i="6"/>
  <c r="N117" i="1"/>
  <c r="N148" i="1"/>
  <c r="N119" i="6"/>
  <c r="N86" i="6"/>
  <c r="N113" i="6"/>
  <c r="N39" i="6"/>
  <c r="N36" i="1"/>
  <c r="N68" i="1"/>
  <c r="N161" i="6"/>
  <c r="N94" i="6"/>
  <c r="N37" i="1"/>
  <c r="N162" i="6"/>
  <c r="N207" i="6"/>
  <c r="N81" i="6"/>
  <c r="N99" i="6"/>
  <c r="N169" i="1"/>
  <c r="N79" i="6"/>
  <c r="N123" i="1"/>
  <c r="N166" i="1"/>
  <c r="N59" i="6"/>
  <c r="N107" i="6"/>
  <c r="N155" i="6"/>
  <c r="N100" i="1"/>
  <c r="N204" i="6"/>
  <c r="N19" i="6"/>
  <c r="N127" i="1"/>
  <c r="N210" i="6"/>
  <c r="N32" i="6"/>
  <c r="N21" i="1"/>
  <c r="N179" i="6"/>
  <c r="N136" i="6"/>
  <c r="N148" i="6"/>
  <c r="N53" i="1"/>
  <c r="N36" i="6"/>
  <c r="N63" i="6"/>
  <c r="N72" i="6"/>
  <c r="N209" i="6"/>
  <c r="N52" i="1"/>
  <c r="N171" i="1"/>
  <c r="N128" i="6"/>
  <c r="N146" i="6"/>
  <c r="N136" i="1"/>
  <c r="N96" i="1"/>
  <c r="N71" i="1"/>
  <c r="N156" i="1"/>
  <c r="N123" i="6"/>
  <c r="N184" i="6"/>
  <c r="N51" i="1"/>
  <c r="N158" i="1"/>
  <c r="N25" i="6"/>
  <c r="N82" i="6"/>
  <c r="N42" i="6"/>
  <c r="N181" i="6"/>
  <c r="N43" i="6"/>
  <c r="N150" i="6"/>
  <c r="N147" i="6"/>
  <c r="N153" i="6"/>
  <c r="N135" i="6"/>
  <c r="N16" i="6"/>
  <c r="N200" i="6"/>
  <c r="N44" i="6"/>
  <c r="N154" i="6"/>
  <c r="N187" i="6"/>
  <c r="N26" i="1"/>
  <c r="N131" i="1"/>
  <c r="N10" i="6"/>
  <c r="N121" i="6"/>
  <c r="N135" i="1"/>
  <c r="N112" i="1"/>
  <c r="N109" i="1"/>
  <c r="N86" i="1"/>
  <c r="N208" i="6"/>
  <c r="N185" i="6"/>
  <c r="N75" i="6"/>
  <c r="N157" i="1"/>
  <c r="N105" i="1"/>
  <c r="N62" i="6"/>
  <c r="N101" i="6"/>
  <c r="N50" i="1"/>
  <c r="N149" i="6"/>
  <c r="N71" i="6"/>
  <c r="N178" i="6"/>
  <c r="N84" i="6"/>
  <c r="N104" i="6"/>
  <c r="N106" i="1"/>
  <c r="N14" i="6"/>
  <c r="N174" i="6"/>
  <c r="N60" i="6"/>
  <c r="N93" i="1"/>
  <c r="N98" i="6"/>
  <c r="N64" i="6"/>
  <c r="N111" i="1"/>
  <c r="N44" i="1"/>
  <c r="N35" i="6"/>
  <c r="N128" i="1"/>
  <c r="N57" i="6"/>
  <c r="N183" i="6"/>
  <c r="N41" i="6"/>
  <c r="N97" i="1"/>
  <c r="N133" i="1"/>
  <c r="N118" i="1"/>
  <c r="N127" i="6"/>
  <c r="N171" i="6"/>
  <c r="N37" i="6"/>
  <c r="N189" i="6"/>
  <c r="N205" i="6"/>
  <c r="N175" i="6"/>
  <c r="N150" i="1"/>
  <c r="N99" i="1"/>
  <c r="N74" i="6"/>
  <c r="N188" i="6"/>
  <c r="N143" i="1"/>
  <c r="N166" i="6"/>
  <c r="N137" i="6"/>
  <c r="N159" i="6"/>
  <c r="N177" i="6"/>
  <c r="N83" i="1"/>
  <c r="N74" i="1"/>
  <c r="N89" i="6"/>
  <c r="N72" i="1"/>
  <c r="N7" i="1"/>
  <c r="O7" i="1" s="1"/>
  <c r="N55" i="1"/>
  <c r="N27" i="1"/>
  <c r="N28" i="1"/>
  <c r="N165" i="6"/>
  <c r="N109" i="6"/>
  <c r="N95" i="6"/>
  <c r="N156" i="6"/>
  <c r="N67" i="6"/>
  <c r="N181" i="1"/>
  <c r="N67" i="1"/>
  <c r="N33" i="1"/>
  <c r="N130" i="6"/>
  <c r="N115" i="6"/>
  <c r="N45" i="6"/>
  <c r="N192" i="6"/>
  <c r="N90" i="1"/>
  <c r="N149" i="1"/>
  <c r="N120" i="1"/>
  <c r="N138" i="6"/>
  <c r="N162" i="1"/>
  <c r="N20" i="1"/>
  <c r="N13" i="1"/>
  <c r="N163" i="1"/>
  <c r="N48" i="1"/>
  <c r="N169" i="6"/>
  <c r="N180" i="6"/>
  <c r="N155" i="1"/>
  <c r="N31" i="1"/>
  <c r="N213" i="6"/>
  <c r="N83" i="6"/>
  <c r="N178" i="1"/>
  <c r="N164" i="1"/>
  <c r="N94" i="1"/>
  <c r="N144" i="1"/>
  <c r="N101" i="1"/>
  <c r="N130" i="1"/>
  <c r="N15" i="1"/>
  <c r="N108" i="6"/>
  <c r="N143" i="6"/>
  <c r="N140" i="6"/>
  <c r="N202" i="6"/>
  <c r="N12" i="1"/>
  <c r="N9" i="6"/>
  <c r="N34" i="6"/>
  <c r="N172" i="6"/>
  <c r="N176" i="6"/>
  <c r="N12" i="6"/>
  <c r="N96" i="6"/>
  <c r="N159" i="1"/>
  <c r="N76" i="1"/>
  <c r="N8" i="1"/>
  <c r="O8" i="1" s="1"/>
  <c r="N139" i="1"/>
  <c r="N11" i="6"/>
  <c r="N121" i="1"/>
  <c r="N154" i="1"/>
  <c r="N79" i="1"/>
  <c r="N60" i="1"/>
  <c r="N125" i="6"/>
  <c r="N29" i="1"/>
  <c r="N91" i="6"/>
  <c r="N167" i="1"/>
  <c r="N11" i="1"/>
  <c r="N38" i="6"/>
  <c r="N24" i="1"/>
  <c r="N68" i="6"/>
  <c r="N145" i="6"/>
  <c r="N27" i="6"/>
  <c r="N70" i="6"/>
  <c r="N40" i="6"/>
  <c r="N176" i="1"/>
  <c r="N103" i="6"/>
  <c r="N113" i="1"/>
  <c r="N137" i="1"/>
  <c r="N132" i="1"/>
  <c r="N63" i="1"/>
  <c r="N32" i="1"/>
  <c r="N168" i="1"/>
  <c r="N122" i="1"/>
  <c r="N41" i="1"/>
  <c r="N23" i="6"/>
  <c r="N102" i="1"/>
  <c r="N165" i="1"/>
  <c r="N31" i="6"/>
  <c r="N55" i="6"/>
  <c r="N53" i="6"/>
  <c r="N102" i="6"/>
  <c r="N78" i="6"/>
  <c r="N87" i="6"/>
  <c r="N52" i="6"/>
  <c r="N66" i="1"/>
  <c r="N126" i="1"/>
  <c r="N49" i="1"/>
  <c r="N13" i="6"/>
  <c r="N160" i="1"/>
  <c r="N47" i="6"/>
  <c r="N111" i="6"/>
  <c r="N147" i="1"/>
  <c r="N133" i="6"/>
  <c r="N103" i="1"/>
  <c r="N49" i="6"/>
  <c r="N112" i="6"/>
  <c r="N134" i="1"/>
  <c r="N45" i="1"/>
  <c r="N119" i="1"/>
  <c r="N76" i="6"/>
  <c r="N173" i="6"/>
  <c r="N57" i="1"/>
  <c r="N92" i="1"/>
  <c r="N117" i="6"/>
  <c r="N22" i="1"/>
  <c r="N93" i="6"/>
  <c r="N75" i="1"/>
  <c r="N193" i="6"/>
  <c r="N104" i="1"/>
  <c r="N167" i="6"/>
  <c r="N46" i="6"/>
  <c r="N163" i="6"/>
  <c r="N196" i="6"/>
  <c r="N108" i="1"/>
  <c r="N65" i="6"/>
  <c r="N199" i="6"/>
  <c r="N179" i="1"/>
  <c r="N161" i="1"/>
  <c r="N114" i="1"/>
  <c r="N186" i="6"/>
  <c r="N82" i="1"/>
  <c r="N180" i="1"/>
  <c r="N88" i="1"/>
  <c r="N173" i="1"/>
  <c r="N78" i="1"/>
  <c r="N65" i="1"/>
  <c r="N58" i="6"/>
  <c r="N42" i="1"/>
  <c r="N158" i="6"/>
  <c r="N115" i="1"/>
  <c r="N20" i="6"/>
  <c r="N47" i="1"/>
  <c r="N105" i="6"/>
  <c r="N81" i="1"/>
  <c r="N19" i="1"/>
  <c r="N90" i="6"/>
  <c r="N151" i="1"/>
  <c r="N85" i="1"/>
  <c r="N100" i="6"/>
  <c r="N59" i="1"/>
  <c r="N126" i="6"/>
  <c r="N30" i="6"/>
  <c r="N138" i="1"/>
  <c r="N48" i="6"/>
  <c r="N17" i="6"/>
  <c r="N152" i="1"/>
  <c r="N153"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<sst xmlns="http://schemas.openxmlformats.org/spreadsheetml/2006/main" count="196" uniqueCount="120">
  <si>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</si>
  <si>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</si>
  <si>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</si>
  <si>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</si>
  <si>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</si>
  <si>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</si>
  <si>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</si>
  <si>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</si>
  <si>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</si>
  <si>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</si>
  <si>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</si>
  <si>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</si>
  <si>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</si>
  <si>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</si>
  <si>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</si>
  <si>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</si>
  <si>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</si>
  <si>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</si>
  <si>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</si>
  <si>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</si>
  <si>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</si>
  <si>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</si>
  <si>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</si>
  <si>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</si>
  <si>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</si>
  <si>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</si>
  <si>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</si>
  <si>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</si>
  <si>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</si>
  <si>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</si>
  <si>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</si>
  <si>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</si>
  <si>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</si>
  <si>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</si>
  <si>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</si>
  <si>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</si>
  <si>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</si>
  <si>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</si>
  <si>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</si>
  <si>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</si>
  <si>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</si>
  <si>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</si>
  <si>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</si>
  <si>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</si>
  <si>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</si>
  <si>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</si>
  <si>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</si>
  <si>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</si>
  <si>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</si>
  <si>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</si>
  <si>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</si>
  <si>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</si>
  <si>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</si>
  <si>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Japan Open Tennis Championships - Tokyo, World Tour, JPN, Hard, 22/09/2025, $2.404M, ATP 500                                                                                                                                                                                                                                                        </t>
  </si>
  <si>
    <t>Carlos Alcaraz</t>
  </si>
  <si>
    <t>ESP</t>
  </si>
  <si>
    <t>Brandon Nakashima</t>
  </si>
  <si>
    <t>USA</t>
  </si>
  <si>
    <t>Casper Ruud</t>
  </si>
  <si>
    <t>NOR</t>
  </si>
  <si>
    <t>Aleksandar Vukic</t>
  </si>
  <si>
    <t>AUS</t>
  </si>
  <si>
    <t>Jenson Brooksby</t>
  </si>
  <si>
    <t>N/A</t>
  </si>
  <si>
    <t>Holger Rune</t>
  </si>
  <si>
    <t>DEN</t>
  </si>
  <si>
    <t>Sebastian Korda</t>
  </si>
  <si>
    <t>Taylor Harry Fritz</t>
  </si>
  <si>
    <t xml:space="preserve">China Open - Beijing, World Tour, CHN, Hard, 22/09/2025, $4.194M, ATP 500                                                                                                                                                                                                                                                        </t>
  </si>
  <si>
    <t>Flavio Cobolli</t>
  </si>
  <si>
    <t>ITA</t>
  </si>
  <si>
    <t>Learner Tien</t>
  </si>
  <si>
    <t>Adrian Mannarino</t>
  </si>
  <si>
    <t>FRA</t>
  </si>
  <si>
    <t>Lorenzo Musetti</t>
  </si>
  <si>
    <t>Daniil Medvedev</t>
  </si>
  <si>
    <t>RUS</t>
  </si>
  <si>
    <t>Alejandro Davidovich Fokina</t>
  </si>
  <si>
    <t>Corentin Moutet</t>
  </si>
  <si>
    <t>Alexander Zverev</t>
  </si>
  <si>
    <t>GER</t>
  </si>
  <si>
    <t xml:space="preserve">China Open - Beijing, Masters, CHN, Hard, 22/09/2025, $8.963M, WTA 1000                                                                                                                                                                                                                                                       </t>
  </si>
  <si>
    <t>Jasmine Paolini</t>
  </si>
  <si>
    <t>Sofia Kenin</t>
  </si>
  <si>
    <t>Veronika Kudermetova</t>
  </si>
  <si>
    <t>Marie Bouzkova</t>
  </si>
  <si>
    <t>CZE</t>
  </si>
  <si>
    <t>Karolina Muchova</t>
  </si>
  <si>
    <t>Paula Badosa Gibert</t>
  </si>
  <si>
    <t>Shuai Zhang</t>
  </si>
  <si>
    <t>CHN</t>
  </si>
  <si>
    <t>Amanda Anisimova</t>
  </si>
  <si>
    <t>Elena Rybakina</t>
  </si>
  <si>
    <t>KAZ</t>
  </si>
  <si>
    <t>Eva Lys</t>
  </si>
  <si>
    <t>Mccartney Kessler</t>
  </si>
  <si>
    <t>Barbora Krejcikova</t>
  </si>
  <si>
    <t>Belinda Bencic</t>
  </si>
  <si>
    <t>SUI</t>
  </si>
  <si>
    <t>Priscilla Hon</t>
  </si>
  <si>
    <t>Leylah Annie Fernandez</t>
  </si>
  <si>
    <t>CAN</t>
  </si>
  <si>
    <t>Cori Gauff</t>
  </si>
  <si>
    <t>x</t>
  </si>
  <si>
    <r>
      <t xml:space="preserve">Fritz 2-1. Most recent Aug 2024, hard, Korda in 2. Fritz won on clay in May 2024, 2 sets. He won on clay in 2022, 2 sets. Hard win %'s are better for Fritz. 
Korda had a 3rd set tie break win over Giron in the 1st round. Easy win in the 2nd round. He reached the Semi finals in Winston-Salem 2025, Quarter finals in Miami 2025, Final in Adelaide 2025.
Fritz lost in the 1st round last season. He needed a 3rd set tie break against Diallo in the 1st round. 2 tight sets win in the 2nd round over Borges. Quarter finals at the US Open 2025, 4th Round in Cincinnati 2025, Semi finals in Toronto 2025, Quarter finals in Washington 2025, Semi finals in Miami 2025, 4th Round in Indian Wells 2025, 3rd Round at the Australian Open 2025, Semi finals in Shanghai 2024.
12 month and 2025 stats are stronger for Fritz. Stats for the tournament favour Korda on serve. 
</t>
    </r>
    <r>
      <rPr>
        <b/>
        <sz val="12"/>
        <color theme="1"/>
        <rFont val="Calibri"/>
        <family val="2"/>
        <scheme val="minor"/>
      </rPr>
      <t>Lay Fritz around 1.25 and remove liability at 1.50. Lay set 1 winner.</t>
    </r>
  </si>
  <si>
    <r>
      <t xml:space="preserve">1st meeting. Hard win %'s favour Rune. 
Brooksby had a 2 sets win over Humbert in the 1st round. 2 sets win over Darderi in the 2nd round. He reached the 3rd Round in Cincinnati 2025, 3rd Round in Indian Wells 2025.
Rune reached the Semi final last year. 2 sets win over Medjedovic in the 1st round. Easy win over Quinn in the 2nd round. Quarter finals in Cincinnati 2025, 4th Round in Toronto 2025, Final in Indian Wells 2025, 4th Round at the Australian Open 2025, 4th Round in Shanghai 2024, Semi finals in Tokyo 2024.
12 month and 2025 stats are stronger for Rune on serve. 
</t>
    </r>
    <r>
      <rPr>
        <b/>
        <sz val="12"/>
        <color theme="1"/>
        <rFont val="Calibri"/>
        <family val="2"/>
        <scheme val="minor"/>
      </rPr>
      <t>Back Rune around 2.00 to 2.20 and remove liability at 1.60.</t>
    </r>
  </si>
  <si>
    <r>
      <t xml:space="preserve">Vukic 1-0 (Oct 2024, hard, 2 sets). Hard win %'s favour Ruud. 
Ruud lost in the 1st round last year. Slow start in the 1st round but easily won sets 2 and 3. 2 sets win over Berrettini in the 2nd round. 4th Round in Toronto 2025, 4th Round in Miami 2025.
Vukic lost in the qual round last season. This year, he has come through the qual rounds. 3 sets win over Dzumhur in the 1st round. Easy win over Altmaier in the 2nd round3rd Round in Toronto 2025, 3rd Round at the Australian Open 2025, 3rd Round in Shanghai 2024.
12 month and 2025 stats favour Vukic on serve. Stats for their last 10 on hard are stronger for Ruud. 
</t>
    </r>
    <r>
      <rPr>
        <b/>
        <sz val="12"/>
        <color theme="1"/>
        <rFont val="Calibri"/>
        <family val="2"/>
        <scheme val="minor"/>
      </rPr>
      <t>Back Ruud around 1.85 to 2.00 and remove liability at 1.45.</t>
    </r>
  </si>
  <si>
    <r>
      <t xml:space="preserve">Alcaraz 2-0. Most recent Nov 2021, indoors, straight sets. He won on clay in 2021, 3 sets. Hard win %'s favour Alcaraz. 
Alcaraz had a 2 sets win over Baez in the 1st round. Easy win over Bergs in the 2nd round. He won the Title at the US Open 2025, Title in Cincinnati 2025, Semi finals in Indian Wells 2025, Quarter finals in Doha 2025, Quarter finals at the Australian Open 2025, Quarter finals in Shanghai 2024, Title in Beijing 2024.
Nakashima reached the 2nd round last season. 3 sets win over Thompson in the 1st round. 2 sets win over Fucsovics in the 2nd round. Quarter finals in Washington 2025, 4th Round in Miami 2025, 4th Round in Indian Wells 2025, Semi finals in Acapulco 2025, Quarter finals in Delray Beach 2025, Semi finals in Hangzhou 2024.
12 month and 2025 stats are stronger for Alcaraz. 
</t>
    </r>
    <r>
      <rPr>
        <b/>
        <sz val="12"/>
        <color theme="1"/>
        <rFont val="Calibri"/>
        <family val="2"/>
        <scheme val="minor"/>
      </rPr>
      <t>Back Alcaraz if he loses set 1. We can try a lay at the start of the match and remove liability at 1.18 to 1.20.</t>
    </r>
  </si>
  <si>
    <r>
      <t xml:space="preserve">1st meeting. Hard win %'s are better for Tien.
Cobolli reached the q final last season. 2 sets win over Rublev in the 1st round. 3rd Round at the US Open 2025, 4th Round in Toronto 2025.
Tien had a 3 sets win over Cerundolo in the 1st round as underdog. He reached the 4th Round in Toronto 2025, 3rd Round in Washington 2025, Quarter finals in Acapulco 2025, 4th Round at the Australian Open 2025.
12 month stats favour Cobolli on serve. 2025 stats favour Tien. Good chance of 3 sets. 
</t>
    </r>
    <r>
      <rPr>
        <b/>
        <sz val="12"/>
        <color theme="1"/>
        <rFont val="Calibri"/>
        <family val="2"/>
        <scheme val="minor"/>
      </rPr>
      <t>Lay Cobolli around 1.40 and remove liability at 1.80. Lay set 1 winner.</t>
    </r>
  </si>
  <si>
    <r>
      <t xml:space="preserve">H2H 1-1. Most recent Sep 2024, hard, Musetti in 3. Mannarino won on hard in 2023, 2 sets. Hard win %'s favour Musetti.
Mannarino reached the 2nd round last year. This year he has come through the qual rounds. Easy win over Bublik in the 1st round. 4th Round at the US Open 2025, 4th Round in Cincinnati 2025, Quarter finals in Chengdu 2024.
Musetti reached the 2nd round last season. 3 tight sets win over Perricard in the 1st round. Final in Chengdu. Quarter finals at the US Open 2025, 4th Round in Miami 2025, 3rd Round at the Australian Open 2025, Final in Chengdu 2024.
12 month and 2025 stats favour Musetti on serve. return stats are fairly even. 
</t>
    </r>
    <r>
      <rPr>
        <b/>
        <sz val="12"/>
        <color theme="1"/>
        <rFont val="Calibri"/>
        <family val="2"/>
        <scheme val="minor"/>
      </rPr>
      <t xml:space="preserve">Back Musetti around 1.90 to 2.10 and remove liability at 1.55. </t>
    </r>
  </si>
  <si>
    <r>
      <t xml:space="preserve">Medvedev 4-1. Most recent Aug 2024, hard, Fokina in 3. Medvedev won on hard in 2024 and 2023, 2 sets each time. 12 month hard win %'s are even. Fokina leads in 2025. 
Medvedev reached the Semi final last year. 2 sets win over Norrie in the 1st round. Quarter finals in Washington 2025, Semi finals in Indian Wells 2025, Quarter finals in Dubai  2025, Quarter finals in Doha 2025, Quarter finals in Shanghai 2024.
Fokina reached the 2nd round last year. Easy win over Carabelli in the 1st round. 4th Round in Toronto 2025, Final in Washington 2025, Final in Acapulco 2025, Final in Delray Beach 2025, 4th Round at the Australian Open 2025.
12 month stats are a little better for Medvedev. 2025 stats are more even and arguably, a little better for Fokina. Chance of 3 sets. 
</t>
    </r>
    <r>
      <rPr>
        <b/>
        <sz val="12"/>
        <color theme="1"/>
        <rFont val="Calibri"/>
        <family val="2"/>
        <scheme val="minor"/>
      </rPr>
      <t xml:space="preserve">Back Medvedev around 2.20 to 2.30 and remove liability at 1.70. Lay set 1 winner. </t>
    </r>
  </si>
  <si>
    <r>
      <t xml:space="preserve">Zverev 1-0 (June 2025, grass, 2 sets). Hard win %'s are stronger for Zverev. 
Moutet lost in the qual round last year. 2 sets win over Griekspoor in the 1st round. Semi final in Hangzhou. Semi finals in Washington 2025, 3rd Round at the Australian Open 2025.
Zverev had a 2 sets win over Sonego in the 1st round. He reached the 3rd Round at the US Open 2025, Semi finals in Cincinnati 2025, Semi finals in Toronto 2025, 4th Round in Miami 2025, Final at the Australian Open 2025, 4th Round in Shanghai 2024.
12 month and 2025 stats are stronger for Zverev. 
</t>
    </r>
    <r>
      <rPr>
        <b/>
        <sz val="12"/>
        <color theme="1"/>
        <rFont val="Calibri"/>
        <family val="2"/>
        <scheme val="minor"/>
      </rPr>
      <t xml:space="preserve">Back Zverev around 1.70 to 1.80 and remove liability at 1.35. </t>
    </r>
  </si>
  <si>
    <r>
      <t xml:space="preserve">Rybakina 1-0 (May 2025, clay, 2 sets). Hard win %'s are better for Rybakina.
Rybakina had a tight 3 sets win over McNally in the 2nd round. She reached the 4th Round at the US Open 2025, Semi finals in Cincinnati 2025, Semi finals in Montreal 2025, Semi finals in Washington 2025, 4th Round in Indian Wells 2025, Semi finals in Dubai 2025, Quarter finals in Doha 2025, Semi finals in Abu Dhabi 2025, 4th Round at the Australian Open 2025.
Lys had a very easy win in the 1st round. 3 sets win over Jovic in the 2nd round. She reached the Quarter finals in Cleveland 2025, 3rd Round in Montreal 2025, 4th Round at the Australian Open 2025, Quarter finals in Osaka 2024.
12 month and 2025 stats are stronger for Rybakina on serve.
</t>
    </r>
    <r>
      <rPr>
        <b/>
        <sz val="12"/>
        <color theme="1"/>
        <rFont val="Calibri"/>
        <family val="2"/>
        <scheme val="minor"/>
      </rPr>
      <t>Lay Rybakina and remove liability at 1.25. Back Her if she loses set 1.</t>
    </r>
  </si>
  <si>
    <r>
      <t xml:space="preserve">1st meeting. 12 month hard win %'s are even. Krejcikova leads in 2025. 
Kessler lost in the 1st round last year. 2 sets win in the 1st round. 2 sets win in the 2nd round over Mertens. 4th Round in Montreal 2025, 3rd Round in Miami 2025, Final in Austin 2025, 3rd Round in Dubai 2025, Title in Hobart 2025.
Krejcikova lost in the 1st round last year. Easy win over Blinkova in the 1st round. 2 sets win over Alexandrova in the 2nd round. Quarter finals in Seoul 2025, Quarter finals at the US Open 2025, 4th Round in Cincinnati 2025.
12 month and 2025 stats are a little better for Kessler overall. Stats for their last 10 favour Krejcikova overall. 
</t>
    </r>
    <r>
      <rPr>
        <b/>
        <sz val="12"/>
        <color theme="1"/>
        <rFont val="Calibri"/>
        <family val="2"/>
        <scheme val="minor"/>
      </rPr>
      <t xml:space="preserve">Back Krejcikova around 1.90 to 2.10 and remove liability at 1.55. </t>
    </r>
  </si>
  <si>
    <r>
      <t xml:space="preserve">Gauff 3-0. Most recent Jan 2025, hard, 2 sets. She won on hard in 2024, 2 sets. Hard win %'s favour Gauff. 
Fernandez lost in the 2nd round last year. Easy win over Sakkari in the 2nd round. 3rd Round at the US Open 2025, Title in Washington 2025, 3rd Round in Doha 2025, Quarter finals in Abu Dhabi 2025, 3rd Round at the Australian Open 2025, Semi finals in Hong Kong 2024, Quarter finals in Tokyo 2024, 3rd Round in Wuhan 2024.
Gauff won the title last season. 2 sets win over Rakhimova in the 2nd round. 4th Round at the US Open 2025, Quarter finals in Cincinnati 2025, 4th Round in Montreal 2025, 4th Round in Miami 2025, 4th Round in Indian Wells 2025, Quarter finals at the Australian Open 2025, Semi finals in Wuhan 2024.
12 month and 2025 stats are a little better for Fernandez on serve. Return stats are much better for Gauff. Recent results are better for Gauff. 
Gauff was broken in her 1st service game in 4 of her last 9 matches on hard. 
</t>
    </r>
    <r>
      <rPr>
        <b/>
        <sz val="12"/>
        <color theme="1"/>
        <rFont val="Calibri"/>
        <family val="2"/>
        <scheme val="minor"/>
      </rPr>
      <t xml:space="preserve">Lay Gauff around 1.25 and remove liability at 1.50. Back Gauff around 1.90 to 2.10 and remove liability at 1.55. </t>
    </r>
  </si>
  <si>
    <r>
      <t xml:space="preserve">Kudermetova 4-3. Most recent Oct 2024, hard, Kudermetova in 2. Bouzkova won on clay in May 2024, 2 sets. Kudermetova won on clay in 2023, 2 sets. She won on hard by retirement in March 2022. 12 month hard win %'s favour Bouzkova. They are even in 2025.
Kudermetova lost in the qual rounds last year. 2 sets win over Inglis in the 1st round. 2 sets win over Bondar in the 2nd round. 3rd Round in Indian Wells 2025, Final in Brisbane 2025, Semi finals in Merida 2024, Quarter finals in Seoul 2024.
Bouzkova had a 2 sets win over Maria in the 1st round. 2 sets win over Linette in the 2nd round. She reached the Semi finals in Monterrey 2025, 3rd Round in Montreal 2025, Title in Prague 2025, Quarter finals in Brisbane 2025, Semi finals in Jiujiang 2024.
12 month and 2025 stats favour Kudermetova on serve. Stats for their last 10 on hard also favour Kudermetova on serve. Good chance of 3 sets. Return stats are much better for Bouzkova. 
</t>
    </r>
    <r>
      <rPr>
        <b/>
        <sz val="12"/>
        <color theme="1"/>
        <rFont val="Calibri"/>
        <family val="2"/>
        <scheme val="minor"/>
      </rPr>
      <t>Lay Bouzkova around 1.55 and remove liability at 2.00. Lay set 1 winner.</t>
    </r>
  </si>
  <si>
    <r>
      <t xml:space="preserve">Kenin 3-0. Most recent Feb 2025, hard, 2 sets. She won on hard in Sep 2019, 2 sets. She won on clay in 2019, 2 sets. Hard win %'s are better for Paolini.
Paolini reached the 3rd round last year. Easy win over Sevastova in the 2nd round. 3rd Round at the US Open 2025, Final in Cincinnati 2025, Semi finals in Miami 2025, 4th Round in Indian Wells 2025, 3rd Round at the Australian Open 2025, Quarter finals in Wuhan 2024.
Kenin reached the 2nd round last season. Easy win over Polina Kudermetova in the 2nd round. Quarter finals in Dubai 2025, 3rd Round in Doha 2025, Quarter finals in Hobart 2025, Quarter finals in Hong Kong 2024, Final in Tokyo 2024. 
12 month and 2025 stats are a little better for Kenin on serve. Return stats strongly favour Paolini. Stats for their last 10 on hard are stronger for Paolini. Chance of 3 sets.
</t>
    </r>
    <r>
      <rPr>
        <b/>
        <sz val="12"/>
        <color theme="1"/>
        <rFont val="Calibri"/>
        <family val="2"/>
        <scheme val="minor"/>
      </rPr>
      <t>Back Paolini around 1.85 to 2.00 and remove liability at 1.45.</t>
    </r>
  </si>
  <si>
    <r>
      <t xml:space="preserve">Bencic 1-0 (Nov 2017, indoors, 2 sets). Hard win %'s are even. 
Bencic had a 2 sets win over Volynets in the 2nd round. She reached the Quarter finals in Indian Wells 2025, Title in Abu Dhabi 2025, 4th Round at the Australian Open 2025. 
Hon lost in the qual rounds last year. This time, she has come through the qual rounds. 3rd set tie break win over Golubic in the 1st round. Easy win over Ostapenko in the 2nd round. 3rd Round at the US Open 2025. 
2025 stats favour Bencic overall. 
</t>
    </r>
    <r>
      <rPr>
        <b/>
        <sz val="12"/>
        <color theme="1"/>
        <rFont val="Calibri"/>
        <family val="2"/>
        <scheme val="minor"/>
      </rPr>
      <t>Back Bencic around 1.80 to 1.95 and remove liability at 1.45.</t>
    </r>
  </si>
  <si>
    <r>
      <t xml:space="preserve">Badosa 2-1. Most recent July 2024, grass, Badosa in 2. She won on clay in May 2023, 3 sets. Muchova won on grass in 2021, 2 sets. 12 month hard win %'s are even. Badosa leads in 2025. 
Muchova reached the final last year. Easy win over Cirstea in the 2nd round.  Quarter finals at the US Open 2025, 4th Round in Montreal 2025, 4th Round in Indian Wells 2025, Semi finals in Dubai 2025, Semi finals in Ningbo 2024.
Badosa reached the Semi final last season. 2 sets win over Ruzic in the 2nd round. 4th Round in Miami 2025, 3rd Round in Dubai 2025, Semi finals at the Australian Open 2025, Semi finals in Ningbo 2024.
12 month stats favour Badosa overall. 2025 stats are stronger for her. Recent performances favour Muchova.
</t>
    </r>
    <r>
      <rPr>
        <b/>
        <sz val="12"/>
        <color theme="1"/>
        <rFont val="Calibri"/>
        <family val="2"/>
        <scheme val="minor"/>
      </rPr>
      <t>Back Muchova around 2.00 to 2.20 and remove liability at 1.60. Lay set 1 winner.</t>
    </r>
  </si>
  <si>
    <r>
      <t xml:space="preserve">Anisimova 1-0 (Sep 2018, hard, 2 sets). Hard win %'s are better for Anisimova. 
Zhang made the Quarter finals last season. 3 sets win over Zakharova in the 1st round. 2 sets win over Wang in the 2nd round. 
Anisimova reached the 4th round last season. Easy win over Boulter in the 2nd round. Final at the US Open 2025, 4th Round in Montreal 2025, 4th Round in Miami 2025, Title in Doha 2025, Quarter finals in Hobart 2025.
</t>
    </r>
    <r>
      <rPr>
        <b/>
        <sz val="12"/>
        <color theme="1"/>
        <rFont val="Calibri"/>
        <family val="2"/>
        <scheme val="minor"/>
      </rPr>
      <t xml:space="preserve">Back Anisimova around 1.70 to 1.85 and remove liability at 1.35.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</si>
</sst>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B70C6790-D674-4733-8D4D-2E74DA57348F}"/>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2" t="s">
        <v>66</v>
      </c>
      <c r="C7" s="34" t="s">
        <v>57</v>
      </c>
      <c r="D7" s="35">
        <v>0.1716</v>
      </c>
      <c r="E7" s="36" t="s">
        <v>103</v>
      </c>
      <c r="F7" s="34">
        <v>74</v>
      </c>
      <c r="G7" s="34">
        <v>16</v>
      </c>
      <c r="H7" s="34">
        <v>3.7000000476837158</v>
      </c>
      <c r="I7" s="24"/>
      <c r="J7" s="24"/>
      <c r="K7" s="45">
        <v>0.125</v>
      </c>
      <c r="L7" s="22"/>
      <c r="M7" s="28"/>
      <c r="N7" s="31" t="str" cm="1">
        <f t="array" aca="1" ref="N7" ca="1">IF(INDIRECT("M" &amp; ROW())="x", INDIRECT("B" &amp; ROW()) &amp; IF(INDIRECT("E" &amp; ROW())="x", " in 2", " in 3"), "")</f>
        <v/>
      </c>
      <c r="O7" s="22" t="str">
        <f ca="1">IF(N7="x", C7 &amp; IF(F7="x", " in 2", " in 3"), "")</f>
        <v/>
      </c>
    </row>
    <row r="8" spans="1:15" ht="280.8" x14ac:dyDescent="0.3">
      <c r="A8" s="37"/>
      <c r="B8" s="47" t="s">
        <v>67</v>
      </c>
      <c r="C8" s="37" t="s">
        <v>57</v>
      </c>
      <c r="D8" s="38">
        <v>0.82840000000000003</v>
      </c>
      <c r="E8" s="39"/>
      <c r="F8" s="37">
        <v>5</v>
      </c>
      <c r="G8" s="37">
        <v>4</v>
      </c>
      <c r="H8" s="37">
        <v>1.3170000314712524</v>
      </c>
      <c r="I8" s="24">
        <v>1.45</v>
      </c>
      <c r="J8" s="24">
        <v>1.45</v>
      </c>
      <c r="K8" s="49" t="s">
        <v>104</v>
      </c>
      <c r="L8" s="22">
        <v>7</v>
      </c>
      <c r="M8" s="48" t="s">
        <v>103</v>
      </c>
      <c r="N8" s="31" t="str" cm="1">
        <f t="array" aca="1" ref="N8" ca="1">IF(INDIRECT("M" &amp; ROW())="x", INDIRECT("B" &amp; ROW()) &amp; IF(INDIRECT("E" &amp; ROW())="x", " in 2", " in 3"), "")</f>
        <v>Taylor Harry Fritz in 3</v>
      </c>
      <c r="O8" s="22" t="str">
        <f ca="1">IF(N8="x", C8 &amp; IF(F8="x", " in 2", " in 3"), "")</f>
        <v/>
      </c>
    </row>
    <row r="9" spans="1:15" x14ac:dyDescent="0.3">
      <c r="A9" s="34">
        <v>2</v>
      </c>
      <c r="B9" s="42" t="s">
        <v>62</v>
      </c>
      <c r="C9" s="34" t="s">
        <v>57</v>
      </c>
      <c r="D9" s="35">
        <v>0.43619999999999998</v>
      </c>
      <c r="E9" s="36" t="s">
        <v>103</v>
      </c>
      <c r="F9" s="34">
        <v>86</v>
      </c>
      <c r="G9" s="34" t="s">
        <v>63</v>
      </c>
      <c r="H9" s="34">
        <v>2.8900001049041748</v>
      </c>
      <c r="I9" s="24"/>
      <c r="J9" s="24"/>
      <c r="K9" s="13"/>
      <c r="L9" s="22"/>
      <c r="M9" s="28"/>
      <c r="N9" s="31" t="str" cm="1">
        <f t="array" aca="1" ref="N9" ca="1">IF(INDIRECT("M" &amp; ROW())="x", INDIRECT("B" &amp; ROW()) &amp; IF(INDIRECT("E" &amp; ROW())="x", " in 2", " in 3"), "")</f>
        <v/>
      </c>
    </row>
    <row r="10" spans="1:15" ht="218.4" x14ac:dyDescent="0.3">
      <c r="A10" s="37"/>
      <c r="B10" s="47" t="s">
        <v>64</v>
      </c>
      <c r="C10" s="37" t="s">
        <v>65</v>
      </c>
      <c r="D10" s="38">
        <v>0.56379999999999997</v>
      </c>
      <c r="E10" s="39"/>
      <c r="F10" s="37">
        <v>11</v>
      </c>
      <c r="G10" s="37">
        <v>14</v>
      </c>
      <c r="H10" s="37">
        <v>1.4630000591278076</v>
      </c>
      <c r="I10" s="24">
        <v>1.5</v>
      </c>
      <c r="J10" s="24">
        <v>1.55</v>
      </c>
      <c r="K10" s="49" t="s">
        <v>105</v>
      </c>
      <c r="L10" s="22">
        <v>7.5</v>
      </c>
      <c r="M10" s="48" t="s">
        <v>103</v>
      </c>
      <c r="N10" s="31" t="str" cm="1">
        <f t="array" aca="1" ref="N10" ca="1">IF(INDIRECT("M" &amp; ROW())="x", INDIRECT("B" &amp; ROW()) &amp; IF(INDIRECT("E" &amp; ROW())="x", " in 2", " in 3"), "")</f>
        <v>Holger Rune in 3</v>
      </c>
    </row>
    <row r="11" spans="1:15" x14ac:dyDescent="0.3">
      <c r="A11" s="34">
        <v>3</v>
      </c>
      <c r="B11" s="46" t="s">
        <v>58</v>
      </c>
      <c r="C11" s="34" t="s">
        <v>59</v>
      </c>
      <c r="D11" s="35">
        <v>0.37330000000000002</v>
      </c>
      <c r="E11" s="36"/>
      <c r="F11" s="34">
        <v>12</v>
      </c>
      <c r="G11" s="34">
        <v>19</v>
      </c>
      <c r="H11" s="34">
        <v>1.3140000104904175</v>
      </c>
      <c r="I11" s="24">
        <v>1.33</v>
      </c>
      <c r="J11" s="24">
        <v>1.5</v>
      </c>
      <c r="K11" s="13"/>
      <c r="L11" s="22"/>
      <c r="M11" s="48" t="s">
        <v>103</v>
      </c>
      <c r="N11" s="31" t="str" cm="1">
        <f t="array" aca="1" ref="N11" ca="1">IF(INDIRECT("M" &amp; ROW())="x", INDIRECT("B" &amp; ROW()) &amp; IF(INDIRECT("E" &amp; ROW())="x", " in 2", " in 3"), "")</f>
        <v>Casper Ruud in 3</v>
      </c>
    </row>
    <row r="12" spans="1:15" ht="218.4" x14ac:dyDescent="0.3">
      <c r="A12" s="37"/>
      <c r="B12" s="44" t="s">
        <v>60</v>
      </c>
      <c r="C12" s="37" t="s">
        <v>61</v>
      </c>
      <c r="D12" s="38">
        <v>0.62670000000000003</v>
      </c>
      <c r="E12" s="39" t="s">
        <v>103</v>
      </c>
      <c r="F12" s="37">
        <v>95</v>
      </c>
      <c r="G12" s="37">
        <v>59</v>
      </c>
      <c r="H12" s="37">
        <v>3.7200000286102295</v>
      </c>
      <c r="I12" s="24"/>
      <c r="J12" s="24"/>
      <c r="K12" s="49" t="s">
        <v>106</v>
      </c>
      <c r="L12" s="22">
        <v>7</v>
      </c>
      <c r="M12" s="28"/>
      <c r="N12" s="31" t="str" cm="1">
        <f t="array" aca="1" ref="N12" ca="1">IF(INDIRECT("M" &amp; ROW())="x", INDIRECT("B" &amp; ROW()) &amp; IF(INDIRECT("E" &amp; ROW())="x", " in 2", " in 3"), "")</f>
        <v/>
      </c>
    </row>
    <row r="13" spans="1:15" x14ac:dyDescent="0.3">
      <c r="A13" s="34">
        <v>4</v>
      </c>
      <c r="B13" s="46" t="s">
        <v>54</v>
      </c>
      <c r="C13" s="34" t="s">
        <v>55</v>
      </c>
      <c r="D13" s="35">
        <v>0.93479999999999996</v>
      </c>
      <c r="E13" s="36" t="s">
        <v>103</v>
      </c>
      <c r="F13" s="34">
        <v>1</v>
      </c>
      <c r="G13" s="34">
        <v>3</v>
      </c>
      <c r="H13" s="34">
        <v>1.0659999847412109</v>
      </c>
      <c r="I13" s="24">
        <v>1.1100000000000001</v>
      </c>
      <c r="J13" s="24">
        <v>1.1499999999999999</v>
      </c>
      <c r="K13" s="13"/>
      <c r="L13" s="22"/>
      <c r="M13" s="48" t="s">
        <v>103</v>
      </c>
      <c r="N13" s="31" t="str" cm="1">
        <f t="array" aca="1" ref="N13" ca="1">IF(INDIRECT("M" &amp; ROW())="x", INDIRECT("B" &amp; ROW()) &amp; IF(INDIRECT("E" &amp; ROW())="x", " in 2", " in 3"), "")</f>
        <v>Carlos Alcaraz in 2</v>
      </c>
    </row>
    <row r="14" spans="1:15" ht="280.8" x14ac:dyDescent="0.3">
      <c r="A14" s="37"/>
      <c r="B14" s="44" t="s">
        <v>56</v>
      </c>
      <c r="C14" s="37" t="s">
        <v>57</v>
      </c>
      <c r="D14" s="38">
        <v>6.5199999999999994E-2</v>
      </c>
      <c r="E14" s="39"/>
      <c r="F14" s="37">
        <v>33</v>
      </c>
      <c r="G14" s="37">
        <v>31</v>
      </c>
      <c r="H14" s="37">
        <v>11.779999732971191</v>
      </c>
      <c r="I14" s="24"/>
      <c r="J14" s="24"/>
      <c r="K14" s="49" t="s">
        <v>107</v>
      </c>
      <c r="L14" s="22">
        <v>8</v>
      </c>
      <c r="M14" s="22"/>
      <c r="N14" s="31" t="str" cm="1">
        <f t="array" aca="1" ref="N14" ca="1">IF(INDIRECT("M" &amp; ROW())="x", INDIRECT("B" &amp; ROW()) &amp; IF(INDIRECT("E" &amp; ROW())="x", " in 2", " in 3"), "")</f>
        <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68</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6" t="s">
        <v>69</v>
      </c>
      <c r="C19" s="34" t="s">
        <v>70</v>
      </c>
      <c r="D19" s="35">
        <v>0.37290000000000001</v>
      </c>
      <c r="E19" s="36" t="s">
        <v>103</v>
      </c>
      <c r="F19" s="34">
        <v>25</v>
      </c>
      <c r="G19" s="34">
        <v>24</v>
      </c>
      <c r="H19" s="34">
        <v>1.909000039100647</v>
      </c>
      <c r="I19" s="24">
        <v>1.66</v>
      </c>
      <c r="J19" s="24">
        <v>2</v>
      </c>
      <c r="K19" s="45">
        <v>0.16666666666666666</v>
      </c>
      <c r="L19" s="22"/>
      <c r="M19" s="22"/>
      <c r="N19" s="31" t="str" cm="1">
        <f t="array" aca="1" ref="N19" ca="1">IF(INDIRECT("M" &amp; ROW())="x", INDIRECT("B" &amp; ROW()) &amp; IF(INDIRECT("E" &amp; ROW())="x", " in 2", " in 3"), "")</f>
        <v/>
      </c>
    </row>
    <row r="20" spans="1:14" ht="187.2" x14ac:dyDescent="0.3">
      <c r="A20" s="37"/>
      <c r="B20" s="44" t="s">
        <v>71</v>
      </c>
      <c r="C20" s="37" t="s">
        <v>57</v>
      </c>
      <c r="D20" s="38">
        <v>0.62709999999999999</v>
      </c>
      <c r="E20" s="39"/>
      <c r="F20" s="37">
        <v>52</v>
      </c>
      <c r="G20" s="37">
        <v>38</v>
      </c>
      <c r="H20" s="37">
        <v>1.9800000190734863</v>
      </c>
      <c r="I20" s="24"/>
      <c r="J20" s="24">
        <v>2</v>
      </c>
      <c r="K20" s="49" t="s">
        <v>108</v>
      </c>
      <c r="L20" s="22">
        <v>7</v>
      </c>
      <c r="M20" s="48" t="s">
        <v>103</v>
      </c>
      <c r="N20" s="31" t="str" cm="1">
        <f t="array" aca="1" ref="N20" ca="1">IF(INDIRECT("M" &amp; ROW())="x", INDIRECT("B" &amp; ROW()) &amp; IF(INDIRECT("E" &amp; ROW())="x", " in 2", " in 3"), "")</f>
        <v>Learner Tien in 3</v>
      </c>
    </row>
    <row r="21" spans="1:14" x14ac:dyDescent="0.3">
      <c r="A21" s="34">
        <v>2</v>
      </c>
      <c r="B21" s="42" t="s">
        <v>72</v>
      </c>
      <c r="C21" s="34" t="s">
        <v>73</v>
      </c>
      <c r="D21" s="35">
        <v>0.55679999999999996</v>
      </c>
      <c r="E21" s="36"/>
      <c r="F21" s="34">
        <v>60</v>
      </c>
      <c r="G21" s="34">
        <v>91</v>
      </c>
      <c r="H21" s="34">
        <v>3.0999999046325684</v>
      </c>
      <c r="I21" s="24"/>
      <c r="J21" s="24"/>
      <c r="K21" s="13"/>
      <c r="L21" s="22"/>
      <c r="M21" s="22"/>
      <c r="N21" s="31" t="str" cm="1">
        <f t="array" aca="1" ref="N21" ca="1">IF(INDIRECT("M" &amp; ROW())="x", INDIRECT("B" &amp; ROW()) &amp; IF(INDIRECT("E" &amp; ROW())="x", " in 2", " in 3"), "")</f>
        <v/>
      </c>
    </row>
    <row r="22" spans="1:14" ht="249.6" x14ac:dyDescent="0.3">
      <c r="A22" s="37"/>
      <c r="B22" s="47" t="s">
        <v>74</v>
      </c>
      <c r="C22" s="37" t="s">
        <v>70</v>
      </c>
      <c r="D22" s="38">
        <v>0.44319999999999998</v>
      </c>
      <c r="E22" s="39" t="s">
        <v>103</v>
      </c>
      <c r="F22" s="37">
        <v>9</v>
      </c>
      <c r="G22" s="37">
        <v>36</v>
      </c>
      <c r="H22" s="37">
        <v>1.4170000553131104</v>
      </c>
      <c r="I22" s="24">
        <v>1.56</v>
      </c>
      <c r="J22" s="24">
        <v>1.6</v>
      </c>
      <c r="K22" s="49" t="s">
        <v>109</v>
      </c>
      <c r="L22" s="22">
        <v>7.5</v>
      </c>
      <c r="M22" s="48" t="s">
        <v>103</v>
      </c>
      <c r="N22" s="31" t="str" cm="1">
        <f t="array" aca="1" ref="N22" ca="1">IF(INDIRECT("M" &amp; ROW())="x", INDIRECT("B" &amp; ROW()) &amp; IF(INDIRECT("E" &amp; ROW())="x", " in 2", " in 3"), "")</f>
        <v>Lorenzo Musetti in 2</v>
      </c>
    </row>
    <row r="23" spans="1:14" x14ac:dyDescent="0.3">
      <c r="A23" s="34">
        <v>3</v>
      </c>
      <c r="B23" s="42" t="s">
        <v>75</v>
      </c>
      <c r="C23" s="34" t="s">
        <v>76</v>
      </c>
      <c r="D23" s="35">
        <v>0.64800000000000002</v>
      </c>
      <c r="E23" s="36"/>
      <c r="F23" s="34">
        <v>18</v>
      </c>
      <c r="G23" s="34">
        <v>5</v>
      </c>
      <c r="H23" s="34">
        <v>1.781000018119812</v>
      </c>
      <c r="I23" s="24">
        <v>1.78</v>
      </c>
      <c r="J23" s="24">
        <v>1.75</v>
      </c>
      <c r="K23" s="13"/>
      <c r="L23" s="22"/>
      <c r="M23" s="48" t="s">
        <v>103</v>
      </c>
      <c r="N23" s="31" t="str" cm="1">
        <f t="array" aca="1" ref="N23" ca="1">IF(INDIRECT("M" &amp; ROW())="x", INDIRECT("B" &amp; ROW()) &amp; IF(INDIRECT("E" &amp; ROW())="x", " in 2", " in 3"), "")</f>
        <v>Daniil Medvedev in 3</v>
      </c>
    </row>
    <row r="24" spans="1:14" ht="280.8" x14ac:dyDescent="0.3">
      <c r="A24" s="37"/>
      <c r="B24" s="44" t="s">
        <v>77</v>
      </c>
      <c r="C24" s="37" t="s">
        <v>55</v>
      </c>
      <c r="D24" s="38">
        <v>0.35199999999999998</v>
      </c>
      <c r="E24" s="39" t="s">
        <v>103</v>
      </c>
      <c r="F24" s="37">
        <v>20</v>
      </c>
      <c r="G24" s="37">
        <v>35</v>
      </c>
      <c r="H24" s="37">
        <v>2.1400001049041748</v>
      </c>
      <c r="I24" s="24"/>
      <c r="J24" s="24"/>
      <c r="K24" s="49" t="s">
        <v>110</v>
      </c>
      <c r="L24" s="22">
        <v>6.5</v>
      </c>
      <c r="M24" s="22"/>
      <c r="N24" s="31" t="str" cm="1">
        <f t="array" aca="1" ref="N24" ca="1">IF(INDIRECT("M" &amp; ROW())="x", INDIRECT("B" &amp; ROW()) &amp; IF(INDIRECT("E" &amp; ROW())="x", " in 2", " in 3"), "")</f>
        <v/>
      </c>
    </row>
    <row r="25" spans="1:14" x14ac:dyDescent="0.3">
      <c r="A25" s="34">
        <v>4</v>
      </c>
      <c r="B25" s="42" t="s">
        <v>78</v>
      </c>
      <c r="C25" s="34" t="s">
        <v>73</v>
      </c>
      <c r="D25" s="35">
        <v>0.15229999999999999</v>
      </c>
      <c r="E25" s="36"/>
      <c r="F25" s="34">
        <v>37</v>
      </c>
      <c r="G25" s="34">
        <v>132</v>
      </c>
      <c r="H25" s="34">
        <v>5.2300000190734863</v>
      </c>
      <c r="I25" s="24"/>
      <c r="J25" s="24"/>
      <c r="K25" s="13"/>
      <c r="L25" s="22"/>
      <c r="M25" s="22"/>
      <c r="N25" s="31" t="str" cm="1">
        <f t="array" aca="1" ref="N25" ca="1">IF(INDIRECT("M" &amp; ROW())="x", INDIRECT("B" &amp; ROW()) &amp; IF(INDIRECT("E" &amp; ROW())="x", " in 2", " in 3"), "")</f>
        <v/>
      </c>
    </row>
    <row r="26" spans="1:14" ht="202.8" x14ac:dyDescent="0.3">
      <c r="A26" s="37"/>
      <c r="B26" s="47" t="s">
        <v>79</v>
      </c>
      <c r="C26" s="37" t="s">
        <v>80</v>
      </c>
      <c r="D26" s="38">
        <v>0.84770000000000001</v>
      </c>
      <c r="E26" s="39" t="s">
        <v>103</v>
      </c>
      <c r="F26" s="37">
        <v>3</v>
      </c>
      <c r="G26" s="37">
        <v>2</v>
      </c>
      <c r="H26" s="37">
        <v>1.1940000057220459</v>
      </c>
      <c r="I26" s="24">
        <v>1.22</v>
      </c>
      <c r="J26" s="24">
        <v>1.25</v>
      </c>
      <c r="K26" s="49" t="s">
        <v>111</v>
      </c>
      <c r="L26" s="22">
        <v>8</v>
      </c>
      <c r="M26" s="48" t="s">
        <v>103</v>
      </c>
      <c r="N26" s="31" t="str" cm="1">
        <f t="array" aca="1" ref="N26" ca="1">IF(INDIRECT("M" &amp; ROW())="x", INDIRECT("B" &amp; ROW()) &amp; IF(INDIRECT("E" &amp; ROW())="x", " in 2", " in 3"), "")</f>
        <v>Alexander Zverev in 2</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K24" sqref="K24"/>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81</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6" t="s">
        <v>92</v>
      </c>
      <c r="C7" s="34" t="s">
        <v>93</v>
      </c>
      <c r="D7" s="35">
        <v>0.80820000000000003</v>
      </c>
      <c r="E7" s="34" t="s">
        <v>103</v>
      </c>
      <c r="F7" s="34">
        <v>10</v>
      </c>
      <c r="G7" s="34">
        <v>9</v>
      </c>
      <c r="H7" s="34">
        <v>1.1269999742507935</v>
      </c>
      <c r="I7" s="24">
        <v>1.1399999999999999</v>
      </c>
      <c r="J7" s="24">
        <v>1.1499999999999999</v>
      </c>
      <c r="K7" s="45">
        <v>0.16666666666666666</v>
      </c>
      <c r="L7" s="22"/>
      <c r="M7" s="48" t="s">
        <v>103</v>
      </c>
      <c r="N7" s="31" t="str" cm="1">
        <f t="array" aca="1" ref="N7" ca="1">IF(INDIRECT("M" &amp; ROW())="x", INDIRECT("B" &amp; ROW()) &amp; IF(INDIRECT("E" &amp; ROW())="x", " in 2", " in 3"), "")</f>
        <v>Elena Rybakina in 2</v>
      </c>
    </row>
    <row r="8" spans="1:14" ht="249.6" x14ac:dyDescent="0.3">
      <c r="A8" s="37"/>
      <c r="B8" s="44" t="s">
        <v>94</v>
      </c>
      <c r="C8" s="37" t="s">
        <v>80</v>
      </c>
      <c r="D8" s="38">
        <v>0.1918</v>
      </c>
      <c r="E8" s="37"/>
      <c r="F8" s="37">
        <v>66</v>
      </c>
      <c r="G8" s="37">
        <v>82</v>
      </c>
      <c r="H8" s="37">
        <v>7.1599998474121094</v>
      </c>
      <c r="I8" s="24"/>
      <c r="J8" s="24"/>
      <c r="K8" s="49" t="s">
        <v>112</v>
      </c>
      <c r="L8" s="22">
        <v>7.5</v>
      </c>
      <c r="M8" s="22"/>
      <c r="N8" s="31" t="str" cm="1">
        <f t="array" aca="1" ref="N8" ca="1">IF(INDIRECT("M" &amp; ROW())="x", INDIRECT("B" &amp; ROW()) &amp; IF(INDIRECT("E" &amp; ROW())="x", " in 2", " in 3"), "")</f>
        <v/>
      </c>
    </row>
    <row r="9" spans="1:14" x14ac:dyDescent="0.3">
      <c r="A9" s="34">
        <v>2</v>
      </c>
      <c r="B9" s="42" t="s">
        <v>95</v>
      </c>
      <c r="C9" s="34" t="s">
        <v>57</v>
      </c>
      <c r="D9" s="35">
        <v>0.33810000000000001</v>
      </c>
      <c r="E9" s="34" t="s">
        <v>103</v>
      </c>
      <c r="F9" s="34">
        <v>39</v>
      </c>
      <c r="G9" s="34">
        <v>31</v>
      </c>
      <c r="H9" s="34">
        <v>2.5399999618530273</v>
      </c>
      <c r="I9" s="24"/>
      <c r="J9" s="24"/>
      <c r="K9" s="13"/>
      <c r="L9" s="22"/>
      <c r="M9" s="22"/>
      <c r="N9" s="31" t="str" cm="1">
        <f t="array" aca="1" ref="N9" ca="1">IF(INDIRECT("M" &amp; ROW())="x", INDIRECT("B" &amp; ROW()) &amp; IF(INDIRECT("E" &amp; ROW())="x", " in 2", " in 3"), "")</f>
        <v/>
      </c>
    </row>
    <row r="10" spans="1:14" ht="234" x14ac:dyDescent="0.3">
      <c r="A10" s="37"/>
      <c r="B10" s="47" t="s">
        <v>96</v>
      </c>
      <c r="C10" s="37" t="s">
        <v>86</v>
      </c>
      <c r="D10" s="38">
        <v>0.66190000000000004</v>
      </c>
      <c r="E10" s="37"/>
      <c r="F10" s="37">
        <v>34</v>
      </c>
      <c r="G10" s="37">
        <v>136</v>
      </c>
      <c r="H10" s="37">
        <v>1.5750000476837158</v>
      </c>
      <c r="I10" s="24">
        <v>1.5</v>
      </c>
      <c r="J10" s="24">
        <v>1.6</v>
      </c>
      <c r="K10" s="49" t="s">
        <v>113</v>
      </c>
      <c r="L10" s="22">
        <v>7</v>
      </c>
      <c r="M10" s="48" t="s">
        <v>103</v>
      </c>
      <c r="N10" s="31" t="str" cm="1">
        <f t="array" aca="1" ref="N10" ca="1">IF(INDIRECT("M" &amp; ROW())="x", INDIRECT("B" &amp; ROW()) &amp; IF(INDIRECT("E" &amp; ROW())="x", " in 2", " in 3"), "")</f>
        <v>Barbora Krejcikova in 3</v>
      </c>
    </row>
    <row r="11" spans="1:14" x14ac:dyDescent="0.3">
      <c r="A11" s="34">
        <v>3</v>
      </c>
      <c r="B11" s="42" t="s">
        <v>100</v>
      </c>
      <c r="C11" s="34" t="s">
        <v>101</v>
      </c>
      <c r="D11" s="35">
        <v>0.13270000000000001</v>
      </c>
      <c r="E11" s="34" t="s">
        <v>103</v>
      </c>
      <c r="F11" s="34">
        <v>25</v>
      </c>
      <c r="G11" s="34">
        <v>26</v>
      </c>
      <c r="H11" s="34">
        <v>4.1599998474121094</v>
      </c>
      <c r="I11" s="24"/>
      <c r="J11" s="24"/>
      <c r="K11" s="13"/>
      <c r="L11" s="22"/>
      <c r="M11" s="22"/>
      <c r="N11" s="31" t="str" cm="1">
        <f t="array" aca="1" ref="N11" ca="1">IF(INDIRECT("M" &amp; ROW())="x", INDIRECT("B" &amp; ROW()) &amp; IF(INDIRECT("E" &amp; ROW())="x", " in 2", " in 3"), "")</f>
        <v/>
      </c>
    </row>
    <row r="12" spans="1:14" ht="327.60000000000002" x14ac:dyDescent="0.3">
      <c r="A12" s="37"/>
      <c r="B12" s="47" t="s">
        <v>102</v>
      </c>
      <c r="C12" s="37" t="s">
        <v>57</v>
      </c>
      <c r="D12" s="38">
        <v>0.86729999999999996</v>
      </c>
      <c r="E12" s="37"/>
      <c r="F12" s="37">
        <v>3</v>
      </c>
      <c r="G12" s="37">
        <v>5</v>
      </c>
      <c r="H12" s="37">
        <v>1.2680000066757202</v>
      </c>
      <c r="I12" s="24">
        <v>1.37</v>
      </c>
      <c r="J12" s="24">
        <v>1.45</v>
      </c>
      <c r="K12" s="49" t="s">
        <v>114</v>
      </c>
      <c r="L12" s="22">
        <v>7.5</v>
      </c>
      <c r="M12" s="48" t="s">
        <v>103</v>
      </c>
      <c r="N12" s="31" t="str" cm="1">
        <f t="array" aca="1" ref="N12" ca="1">IF(INDIRECT("M" &amp; ROW())="x", INDIRECT("B" &amp; ROW()) &amp; IF(INDIRECT("E" &amp; ROW())="x", " in 2", " in 3"), "")</f>
        <v>Cori Gauff in 3</v>
      </c>
    </row>
    <row r="13" spans="1:14" x14ac:dyDescent="0.3">
      <c r="A13" s="34">
        <v>4</v>
      </c>
      <c r="B13" s="42" t="s">
        <v>84</v>
      </c>
      <c r="C13" s="34" t="s">
        <v>76</v>
      </c>
      <c r="D13" s="35">
        <v>0.45100000000000001</v>
      </c>
      <c r="E13" s="34"/>
      <c r="F13" s="34">
        <v>30</v>
      </c>
      <c r="G13" s="34">
        <v>40</v>
      </c>
      <c r="H13" s="34">
        <v>2</v>
      </c>
      <c r="I13" s="24"/>
      <c r="J13" s="24">
        <v>1.9</v>
      </c>
      <c r="K13" s="13"/>
      <c r="L13" s="22"/>
      <c r="M13" s="48" t="s">
        <v>103</v>
      </c>
      <c r="N13" s="31" t="str" cm="1">
        <f t="array" aca="1" ref="N13" ca="1">IF(INDIRECT("M" &amp; ROW())="x", INDIRECT("B" &amp; ROW()) &amp; IF(INDIRECT("E" &amp; ROW())="x", " in 2", " in 3"), "")</f>
        <v>Veronika Kudermetova in 3</v>
      </c>
    </row>
    <row r="14" spans="1:14" ht="296.39999999999998" x14ac:dyDescent="0.3">
      <c r="A14" s="37"/>
      <c r="B14" s="44" t="s">
        <v>85</v>
      </c>
      <c r="C14" s="37" t="s">
        <v>86</v>
      </c>
      <c r="D14" s="38">
        <v>0.54900000000000004</v>
      </c>
      <c r="E14" s="37" t="s">
        <v>103</v>
      </c>
      <c r="F14" s="37">
        <v>52</v>
      </c>
      <c r="G14" s="37">
        <v>33</v>
      </c>
      <c r="H14" s="37">
        <v>1.8930000066757202</v>
      </c>
      <c r="I14" s="24">
        <v>1.89</v>
      </c>
      <c r="J14" s="24">
        <v>2.1</v>
      </c>
      <c r="K14" s="49" t="s">
        <v>115</v>
      </c>
      <c r="L14" s="22">
        <v>7</v>
      </c>
      <c r="M14" s="22"/>
      <c r="N14" s="31" t="str" cm="1">
        <f t="array" aca="1" ref="N14" ca="1">IF(INDIRECT("M" &amp; ROW())="x", INDIRECT("B" &amp; ROW()) &amp; IF(INDIRECT("E" &amp; ROW())="x", " in 2", " in 3"), "")</f>
        <v/>
      </c>
    </row>
    <row r="15" spans="1:14" x14ac:dyDescent="0.3">
      <c r="A15" s="34">
        <v>5</v>
      </c>
      <c r="B15" s="46" t="s">
        <v>82</v>
      </c>
      <c r="C15" s="34" t="s">
        <v>70</v>
      </c>
      <c r="D15" s="35">
        <v>0.48430000000000001</v>
      </c>
      <c r="E15" s="34"/>
      <c r="F15" s="34">
        <v>8</v>
      </c>
      <c r="G15" s="34">
        <v>11</v>
      </c>
      <c r="H15" s="34">
        <v>1.3309999704360962</v>
      </c>
      <c r="I15" s="24">
        <v>1.37</v>
      </c>
      <c r="J15" s="24">
        <v>1.45</v>
      </c>
      <c r="K15" s="13"/>
      <c r="L15" s="22"/>
      <c r="M15" s="48" t="s">
        <v>103</v>
      </c>
      <c r="N15" s="31" t="str" cm="1">
        <f t="array" aca="1" ref="N15" ca="1">IF(INDIRECT("M" &amp; ROW())="x", INDIRECT("B" &amp; ROW()) &amp; IF(INDIRECT("E" &amp; ROW())="x", " in 2", " in 3"), "")</f>
        <v>Jasmine Paolini in 3</v>
      </c>
    </row>
    <row r="16" spans="1:14" ht="280.8" x14ac:dyDescent="0.3">
      <c r="A16" s="37"/>
      <c r="B16" s="44" t="s">
        <v>83</v>
      </c>
      <c r="C16" s="37" t="s">
        <v>57</v>
      </c>
      <c r="D16" s="38">
        <v>0.51570000000000005</v>
      </c>
      <c r="E16" s="37" t="s">
        <v>103</v>
      </c>
      <c r="F16" s="37">
        <v>26</v>
      </c>
      <c r="G16" s="37">
        <v>50</v>
      </c>
      <c r="H16" s="37">
        <v>3.5999999046325684</v>
      </c>
      <c r="I16" s="24"/>
      <c r="J16" s="24"/>
      <c r="K16" s="49" t="s">
        <v>116</v>
      </c>
      <c r="L16" s="22">
        <v>7.5</v>
      </c>
      <c r="M16" s="22"/>
      <c r="N16" s="31" t="str" cm="1">
        <f t="array" aca="1" ref="N16" ca="1">IF(INDIRECT("M" &amp; ROW())="x", INDIRECT("B" &amp; ROW()) &amp; IF(INDIRECT("E" &amp; ROW())="x", " in 2", " in 3"), "")</f>
        <v/>
      </c>
    </row>
    <row r="17" spans="1:14" x14ac:dyDescent="0.3">
      <c r="A17" s="34">
        <v>6</v>
      </c>
      <c r="B17" s="46" t="s">
        <v>97</v>
      </c>
      <c r="C17" s="34" t="s">
        <v>98</v>
      </c>
      <c r="D17" s="35">
        <v>0.45760000000000001</v>
      </c>
      <c r="E17" s="34" t="s">
        <v>103</v>
      </c>
      <c r="F17" s="34">
        <v>16</v>
      </c>
      <c r="G17" s="34">
        <v>130</v>
      </c>
      <c r="H17" s="34">
        <v>1.2940000295639038</v>
      </c>
      <c r="I17" s="24">
        <v>1.3</v>
      </c>
      <c r="J17" s="24">
        <v>1.5</v>
      </c>
      <c r="K17" s="13"/>
      <c r="L17" s="22"/>
      <c r="M17" s="48" t="s">
        <v>103</v>
      </c>
      <c r="N17" s="31" t="str" cm="1">
        <f t="array" aca="1" ref="N17" ca="1">IF(INDIRECT("M" &amp; ROW())="x", INDIRECT("B" &amp; ROW()) &amp; IF(INDIRECT("E" &amp; ROW())="x", " in 2", " in 3"), "")</f>
        <v>Belinda Bencic in 2</v>
      </c>
    </row>
    <row r="18" spans="1:14" ht="187.2" x14ac:dyDescent="0.3">
      <c r="A18" s="37"/>
      <c r="B18" s="44" t="s">
        <v>99</v>
      </c>
      <c r="C18" s="37" t="s">
        <v>61</v>
      </c>
      <c r="D18" s="38">
        <v>0.54239999999999999</v>
      </c>
      <c r="E18" s="37"/>
      <c r="F18" s="37">
        <v>108</v>
      </c>
      <c r="G18" s="37">
        <v>100</v>
      </c>
      <c r="H18" s="37">
        <v>3.9000000953674316</v>
      </c>
      <c r="I18" s="24"/>
      <c r="J18" s="24"/>
      <c r="K18" s="49" t="s">
        <v>117</v>
      </c>
      <c r="L18" s="22">
        <v>7</v>
      </c>
      <c r="M18" s="22"/>
      <c r="N18" s="31" t="str" cm="1">
        <f t="array" aca="1" ref="N18" ca="1">IF(INDIRECT("M" &amp; ROW())="x", INDIRECT("B" &amp; ROW()) &amp; IF(INDIRECT("E" &amp; ROW())="x", " in 2", " in 3"), "")</f>
        <v/>
      </c>
    </row>
    <row r="19" spans="1:14" x14ac:dyDescent="0.3">
      <c r="A19" s="34">
        <v>7</v>
      </c>
      <c r="B19" s="46" t="s">
        <v>87</v>
      </c>
      <c r="C19" s="34" t="s">
        <v>86</v>
      </c>
      <c r="D19" s="35">
        <v>0.57530000000000003</v>
      </c>
      <c r="E19" s="34"/>
      <c r="F19" s="34">
        <v>15</v>
      </c>
      <c r="G19" s="34">
        <v>14</v>
      </c>
      <c r="H19" s="34">
        <v>1.4980000257492065</v>
      </c>
      <c r="I19" s="24">
        <v>1.52</v>
      </c>
      <c r="J19" s="24">
        <v>1.65</v>
      </c>
      <c r="K19" s="13"/>
      <c r="L19" s="22"/>
      <c r="M19" s="48" t="s">
        <v>103</v>
      </c>
      <c r="N19" s="31" t="str" cm="1">
        <f t="array" aca="1" ref="N19" ca="1">IF(INDIRECT("M" &amp; ROW())="x", INDIRECT("B" &amp; ROW()) &amp; IF(INDIRECT("E" &amp; ROW())="x", " in 2", " in 3"), "")</f>
        <v>Karolina Muchova in 3</v>
      </c>
    </row>
    <row r="20" spans="1:14" ht="265.2" x14ac:dyDescent="0.3">
      <c r="A20" s="37"/>
      <c r="B20" s="44" t="s">
        <v>88</v>
      </c>
      <c r="C20" s="37" t="s">
        <v>55</v>
      </c>
      <c r="D20" s="38">
        <v>0.42470000000000002</v>
      </c>
      <c r="E20" s="37" t="s">
        <v>103</v>
      </c>
      <c r="F20" s="37">
        <v>18</v>
      </c>
      <c r="G20" s="37">
        <v>6</v>
      </c>
      <c r="H20" s="37">
        <v>2.7699999809265137</v>
      </c>
      <c r="I20" s="24"/>
      <c r="J20" s="24"/>
      <c r="K20" s="49" t="s">
        <v>118</v>
      </c>
      <c r="L20" s="22">
        <v>7</v>
      </c>
      <c r="M20" s="22"/>
      <c r="N20" s="31" t="str" cm="1">
        <f t="array" aca="1" ref="N20" ca="1">IF(INDIRECT("M" &amp; ROW())="x", INDIRECT("B" &amp; ROW()) &amp; IF(INDIRECT("E" &amp; ROW())="x", " in 2", " in 3"), "")</f>
        <v/>
      </c>
    </row>
    <row r="21" spans="1:14" x14ac:dyDescent="0.3">
      <c r="A21" s="34">
        <v>8</v>
      </c>
      <c r="B21" s="42" t="s">
        <v>89</v>
      </c>
      <c r="C21" s="34" t="s">
        <v>90</v>
      </c>
      <c r="D21" s="35">
        <v>0.33939999999999998</v>
      </c>
      <c r="E21" s="34"/>
      <c r="F21" s="34">
        <v>112</v>
      </c>
      <c r="G21" s="34">
        <v>111</v>
      </c>
      <c r="H21" s="34">
        <v>5.190000057220459</v>
      </c>
      <c r="I21" s="24"/>
      <c r="J21" s="24"/>
      <c r="K21" s="13"/>
      <c r="L21" s="22"/>
      <c r="M21" s="22"/>
      <c r="N21" s="31" t="str" cm="1">
        <f t="array" aca="1" ref="N21" ca="1">IF(INDIRECT("M" &amp; ROW())="x", INDIRECT("B" &amp; ROW()) &amp; IF(INDIRECT("E" &amp; ROW())="x", " in 2", " in 3"), "")</f>
        <v/>
      </c>
    </row>
    <row r="22" spans="1:14" ht="171.6" x14ac:dyDescent="0.3">
      <c r="A22" s="37"/>
      <c r="B22" s="47" t="s">
        <v>91</v>
      </c>
      <c r="C22" s="37" t="s">
        <v>57</v>
      </c>
      <c r="D22" s="38">
        <v>0.66059999999999997</v>
      </c>
      <c r="E22" s="37" t="s">
        <v>103</v>
      </c>
      <c r="F22" s="37">
        <v>4</v>
      </c>
      <c r="G22" s="37">
        <v>25</v>
      </c>
      <c r="H22" s="37">
        <v>1.1959999799728394</v>
      </c>
      <c r="I22" s="24">
        <v>1.21</v>
      </c>
      <c r="J22" s="24">
        <v>1.25</v>
      </c>
      <c r="K22" s="49" t="s">
        <v>119</v>
      </c>
      <c r="L22" s="22">
        <v>7.5</v>
      </c>
      <c r="M22" s="48" t="s">
        <v>103</v>
      </c>
      <c r="N22" s="31" t="str" cm="1">
        <f t="array" aca="1" ref="N22" ca="1">IF(INDIRECT("M" &amp; ROW())="x", INDIRECT("B" &amp; ROW()) &amp; IF(INDIRECT("E" &amp; ROW())="x", " in 2", " in 3"), "")</f>
        <v>Amanda Anisimova in 2</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22">
    <sortCondition ref="A7:A2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2025-09-27T20:07:22Z</dcterms:modified>
</cp:coreProperties>
</file>