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EF779806-5B73-4B7E-8FEE-6F2F90A27A3A}" xr6:coauthVersionLast="47" xr6:coauthVersionMax="47" xr10:uidLastSave="{00000000-0000-0000-0000-000000000000}"/>
  <bookViews>
    <workbookView xWindow="-96" yWindow="48" windowWidth="23232" windowHeight="12180"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82" i="1" a="1"/>
  <c r="N114" i="1" a="1"/>
  <c r="N179" i="1" a="1"/>
  <c r="N199" i="6" a="1"/>
  <c r="N65" i="6" a="1"/>
  <c r="N108" i="1" a="1"/>
  <c r="N163" i="6" a="1"/>
  <c r="N170" i="6" a="1"/>
  <c r="N52" i="6" a="1"/>
  <c r="N48" i="1" a="1"/>
  <c r="N20" i="1" a="1"/>
  <c r="N25" i="6" a="1"/>
  <c r="N23" i="6" a="1"/>
  <c r="N87" i="6" a="1"/>
  <c r="N53" i="6" a="1"/>
  <c r="N162"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85" i="1" a="1"/>
  <c r="N151" i="1" a="1"/>
  <c r="N90" i="6" a="1"/>
  <c r="N19" i="1" a="1"/>
  <c r="N81" i="1" a="1"/>
  <c r="N105" i="6" a="1"/>
  <c r="N47" i="1" a="1"/>
  <c r="N20" i="6" a="1"/>
  <c r="N115" i="1" a="1"/>
  <c r="N158" i="6" a="1"/>
  <c r="N42" i="1" a="1"/>
  <c r="N58" i="6" a="1"/>
  <c r="N65" i="1" a="1"/>
  <c r="N78" i="1" a="1"/>
  <c r="N173" i="1" a="1"/>
  <c r="N88" i="1" a="1"/>
  <c r="N180" i="1" a="1"/>
  <c r="N186" i="6" a="1"/>
  <c r="N161" i="1" a="1"/>
  <c r="N196" i="6" a="1"/>
  <c r="N167" i="6" a="1"/>
  <c r="N18" i="1" a="1"/>
  <c r="N115" i="6" a="1"/>
  <c r="N102" i="6" a="1"/>
  <c r="N181" i="6" a="1"/>
  <c r="N177" i="1" a="1"/>
  <c r="N120" i="1" a="1"/>
  <c r="N135" i="6" a="1"/>
  <c r="N163" i="1" a="1"/>
  <c r="N67" i="6" a="1"/>
  <c r="N100"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80" i="6" a="1"/>
  <c r="N130" i="6" a="1"/>
  <c r="N67"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153" i="6" a="1"/>
  <c r="N78" i="6" a="1"/>
  <c r="N43" i="6" a="1"/>
  <c r="N55" i="6" a="1"/>
  <c r="N181" i="1" a="1"/>
  <c r="N82" i="6" a="1"/>
  <c r="N102" i="1" a="1"/>
  <c r="N75" i="1" a="1"/>
  <c r="N74" i="6" a="1"/>
  <c r="N156" i="1" a="1"/>
  <c r="N157" i="1" a="1"/>
  <c r="N63" i="1" a="1"/>
  <c r="N37" i="1" a="1"/>
  <c r="N119" i="1" a="1"/>
  <c r="N128" i="6" a="1"/>
  <c r="N174" i="1" a="1"/>
  <c r="N133" i="1" a="1"/>
  <c r="N103" i="1" a="1"/>
  <c r="N63" i="6" a="1"/>
  <c r="N101" i="1" a="1"/>
  <c r="N7" i="1" a="1"/>
  <c r="N131" i="1" a="1"/>
  <c r="N117" i="1" a="1"/>
  <c r="N160" i="1" a="1"/>
  <c r="N179" i="6" a="1"/>
  <c r="N64" i="6" a="1"/>
  <c r="N141" i="1" a="1"/>
  <c r="N60" i="6" a="1"/>
  <c r="N206" i="6" a="1"/>
  <c r="N106" i="1" a="1"/>
  <c r="N140" i="1" a="1"/>
  <c r="N178" i="6" a="1"/>
  <c r="N46" i="6" a="1"/>
  <c r="N49" i="1" a="1"/>
  <c r="N147" i="6" a="1"/>
  <c r="N33" i="1" a="1"/>
  <c r="N165" i="1" a="1"/>
  <c r="N149" i="1" a="1"/>
  <c r="N143" i="1" a="1"/>
  <c r="N184" i="6" a="1"/>
  <c r="N12" i="6" a="1"/>
  <c r="N95" i="6" a="1"/>
  <c r="N62" i="6" a="1"/>
  <c r="N168" i="1" a="1"/>
  <c r="N207" i="6" a="1"/>
  <c r="N175" i="6" a="1"/>
  <c r="N173" i="6" a="1"/>
  <c r="N136"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69" i="6" a="1"/>
  <c r="N88" i="6" a="1"/>
  <c r="N13" i="1" a="1"/>
  <c r="N138" i="6" a="1"/>
  <c r="N156" i="6" a="1"/>
  <c r="N51" i="1" a="1"/>
  <c r="N169" i="1" a="1"/>
  <c r="N117" i="6" a="1"/>
  <c r="N172" i="6" a="1"/>
  <c r="N129" i="1" a="1"/>
  <c r="N189" i="6" a="1"/>
  <c r="N140" i="6" a="1"/>
  <c r="N109" i="1" a="1"/>
  <c r="N176" i="1" a="1"/>
  <c r="N39" i="6" a="1"/>
  <c r="N68" i="6" a="1"/>
  <c r="N128" i="1" a="1"/>
  <c r="N83" i="6" a="1"/>
  <c r="N97" i="6" a="1"/>
  <c r="N32" i="6" a="1"/>
  <c r="N29" i="1" a="1"/>
  <c r="N19" i="6" a="1"/>
  <c r="N79" i="1" a="1"/>
  <c r="N155" i="6" a="1"/>
  <c r="N11" i="6" a="1"/>
  <c r="N166" i="1" a="1"/>
  <c r="N76" i="1" a="1"/>
  <c r="N166" i="6" a="1"/>
  <c r="N16" i="6" a="1"/>
  <c r="N155" i="1" a="1"/>
  <c r="N31" i="6" a="1"/>
  <c r="N150" i="6" a="1"/>
  <c r="N42" i="6" a="1"/>
  <c r="N158" i="1" a="1"/>
  <c r="N158" i="1" l="1"/>
  <c r="N42" i="6"/>
  <c r="N150" i="6"/>
  <c r="N31" i="6"/>
  <c r="N155" i="1"/>
  <c r="N16" i="6"/>
  <c r="N166" i="6"/>
  <c r="N76" i="1"/>
  <c r="N166" i="1"/>
  <c r="N11" i="6"/>
  <c r="N155" i="6"/>
  <c r="N79" i="1"/>
  <c r="N19" i="6"/>
  <c r="N29" i="1"/>
  <c r="N32" i="6"/>
  <c r="N97" i="6"/>
  <c r="N83" i="6"/>
  <c r="N128" i="1"/>
  <c r="N68" i="6"/>
  <c r="N39" i="6"/>
  <c r="N176" i="1"/>
  <c r="N109" i="1"/>
  <c r="N140" i="6"/>
  <c r="N189" i="6"/>
  <c r="N129" i="1"/>
  <c r="N172" i="6"/>
  <c r="N117" i="6"/>
  <c r="N169" i="1"/>
  <c r="N51" i="1"/>
  <c r="N156" i="6"/>
  <c r="N138" i="6"/>
  <c r="N13" i="1"/>
  <c r="N88" i="6"/>
  <c r="N169" i="6"/>
  <c r="N131" i="6"/>
  <c r="N66" i="1"/>
  <c r="N31" i="1"/>
  <c r="N200" i="6"/>
  <c r="N192" i="6"/>
  <c r="N11" i="1"/>
  <c r="N154" i="6"/>
  <c r="N61" i="1"/>
  <c r="N164" i="1"/>
  <c r="N148" i="6"/>
  <c r="N111" i="6"/>
  <c r="N183" i="6"/>
  <c r="N119" i="6"/>
  <c r="N27" i="6"/>
  <c r="N121" i="6"/>
  <c r="N55" i="1"/>
  <c r="N15" i="1"/>
  <c r="N209" i="6"/>
  <c r="N112" i="6"/>
  <c r="N127" i="6"/>
  <c r="N68" i="1"/>
  <c r="N113" i="1"/>
  <c r="N208" i="6"/>
  <c r="N26" i="6"/>
  <c r="N136" i="1"/>
  <c r="N173" i="6"/>
  <c r="N175" i="6"/>
  <c r="N207" i="6"/>
  <c r="N168" i="1"/>
  <c r="N62" i="6"/>
  <c r="N95" i="6"/>
  <c r="N12" i="6"/>
  <c r="N184" i="6"/>
  <c r="N143" i="1"/>
  <c r="N149" i="1"/>
  <c r="N165" i="1"/>
  <c r="N33" i="1"/>
  <c r="N147" i="6"/>
  <c r="N49" i="1"/>
  <c r="N46" i="6"/>
  <c r="N178" i="6"/>
  <c r="N140" i="1"/>
  <c r="N106" i="1"/>
  <c r="N206" i="6"/>
  <c r="N60" i="6"/>
  <c r="N141" i="1"/>
  <c r="N64" i="6"/>
  <c r="N179" i="6"/>
  <c r="N160" i="1"/>
  <c r="N117" i="1"/>
  <c r="N131" i="1"/>
  <c r="N7" i="1"/>
  <c r="O7" i="1" s="1"/>
  <c r="N101" i="1"/>
  <c r="N63" i="6"/>
  <c r="N103" i="1"/>
  <c r="N133" i="1"/>
  <c r="N174" i="1"/>
  <c r="N128" i="6"/>
  <c r="N119" i="1"/>
  <c r="N37" i="1"/>
  <c r="N63" i="1"/>
  <c r="N157" i="1"/>
  <c r="N156" i="1"/>
  <c r="N74" i="6"/>
  <c r="N75" i="1"/>
  <c r="N102" i="1"/>
  <c r="N82" i="6"/>
  <c r="N181" i="1"/>
  <c r="N55" i="6"/>
  <c r="N43" i="6"/>
  <c r="N78" i="6"/>
  <c r="N153" i="6"/>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67" i="1"/>
  <c r="N130" i="6"/>
  <c r="N180"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100" i="6"/>
  <c r="N67" i="6"/>
  <c r="N163" i="1"/>
  <c r="N135" i="6"/>
  <c r="N120" i="1"/>
  <c r="N177" i="1"/>
  <c r="N181" i="6"/>
  <c r="N102" i="6"/>
  <c r="N115" i="6"/>
  <c r="N18" i="1"/>
  <c r="N167" i="6"/>
  <c r="N196" i="6"/>
  <c r="N161" i="1"/>
  <c r="N186" i="6"/>
  <c r="N180" i="1"/>
  <c r="N88" i="1"/>
  <c r="N173" i="1"/>
  <c r="N78" i="1"/>
  <c r="N65" i="1"/>
  <c r="N58" i="6"/>
  <c r="N42" i="1"/>
  <c r="N158" i="6"/>
  <c r="N115" i="1"/>
  <c r="N20" i="6"/>
  <c r="N47" i="1"/>
  <c r="N105" i="6"/>
  <c r="N81" i="1"/>
  <c r="N19" i="1"/>
  <c r="N90" i="6"/>
  <c r="N151" i="1"/>
  <c r="N85" i="1"/>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62" i="1"/>
  <c r="N53" i="6"/>
  <c r="N87" i="6"/>
  <c r="N23" i="6"/>
  <c r="N25" i="6"/>
  <c r="N20" i="1"/>
  <c r="N48" i="1"/>
  <c r="N52" i="6"/>
  <c r="N170" i="6"/>
  <c r="N163" i="6"/>
  <c r="N108" i="1"/>
  <c r="N65" i="6"/>
  <c r="N199" i="6"/>
  <c r="N179" i="1"/>
  <c r="N114" i="1"/>
  <c r="N82"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<sst xmlns="http://schemas.openxmlformats.org/spreadsheetml/2006/main" count="221" uniqueCount="130">
  <si>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</si>
  <si>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</si>
  <si>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</si>
  <si>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</si>
  <si>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</si>
  <si>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</si>
  <si>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</si>
  <si>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</si>
  <si>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</si>
  <si>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</si>
  <si>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</si>
  <si>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</si>
  <si>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</si>
  <si>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</si>
  <si>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</si>
  <si>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</si>
  <si>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</si>
  <si>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</si>
  <si>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</si>
  <si>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</si>
  <si>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</si>
  <si>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</si>
  <si>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</si>
  <si>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</si>
  <si>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</si>
  <si>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</si>
  <si>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</si>
  <si>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</si>
  <si>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</si>
  <si>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</si>
  <si>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</si>
  <si>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</si>
  <si>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</si>
  <si>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</si>
  <si>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</si>
  <si>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</si>
  <si>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</si>
  <si>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</si>
  <si>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</si>
  <si>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</si>
  <si>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</si>
  <si>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</si>
  <si>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</si>
  <si>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</si>
  <si>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</si>
  <si>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</si>
  <si>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</si>
  <si>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</si>
  <si>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</si>
  <si>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</si>
  <si>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</si>
  <si>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</si>
  <si>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</si>
  <si>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</si>
  <si>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Carlos Alcaraz</t>
  </si>
  <si>
    <t>ESP</t>
  </si>
  <si>
    <t>Taylor Harry Fritz</t>
  </si>
  <si>
    <t>USA</t>
  </si>
  <si>
    <t xml:space="preserve">China Open - Beijing, Masters, CHN, Hard, 22/09/2025, $8.963M, WTA 1000                                                                                                                                                                                                                                                       </t>
  </si>
  <si>
    <t>Jasmine Paolini</t>
  </si>
  <si>
    <t>ITA</t>
  </si>
  <si>
    <t>Marie Bouzkova</t>
  </si>
  <si>
    <t>CZE</t>
  </si>
  <si>
    <t>Karolina Muchova</t>
  </si>
  <si>
    <t>Amanda Anisimova</t>
  </si>
  <si>
    <t>Eva Lys</t>
  </si>
  <si>
    <t>GER</t>
  </si>
  <si>
    <t>Mccartney Kessler</t>
  </si>
  <si>
    <t>Belinda Bencic</t>
  </si>
  <si>
    <t>SUI</t>
  </si>
  <si>
    <t>Cori Gauff</t>
  </si>
  <si>
    <t>x</t>
  </si>
  <si>
    <r>
      <t xml:space="preserve">Gauff 3-2. Most recent Apr 2025, clay, Gauff in 2. Bencic won on hard in March 2025, 3 sets. Gauff won on hard in Jan 2025, 3 sets. 2 sets win on hard in 2023. Hard win %'s in 2025 are even. 
Bencic had a 2 sets win over Volynets in the 2nd round. She needed 3 sets against Hon in the 3rd round. She reached the Quarter finals in Indian Wells 2025, Title in Abu Dhabi 2025, 4th Round at the Australian Open 2025. 
Gauff won the title last season. 2 sets win over Rakhimova in the 2nd round. Tough 3 setter against Fernandez in the 3rd round. 4th Round at the US Open 2025, Quarter finals in Cincinnati 2025, 4th Round in Montreal 2025, 4th Round in Miami 2025, 4th Round in Indian Wells 2025, Quarter finals at the Australian Open 2025, Semi finals in Wuhan 2024.
12 month stats favour Gauff. 2025 stats are a little better for Bencic on serve. 
</t>
    </r>
    <r>
      <rPr>
        <b/>
        <sz val="12"/>
        <color theme="1"/>
        <rFont val="Calibri"/>
        <family val="2"/>
        <scheme val="minor"/>
      </rPr>
      <t>Back Gauff around 2.00 to 2.20 and remove liability at 1.60.</t>
    </r>
  </si>
  <si>
    <r>
      <t xml:space="preserve">Lys 2-0. Most recent Oct 2024, hard, 3 sets. She won on hard in Aug 2023, 2 sets. Hard win %'s are even. 
Lys had a very easy win in the 1st round. 3 sets win over Jovic in the 2nd round. 3 sets win over a below par Rybakina in the 3rd round. She reached the Quarter finals in Cleveland 2025, 3rd Round in Montreal 2025, 4th Round at the Australian Open 2025, Quarter finals in Osaka 2024.
Kessler lost in the 1st round last year. 2 sets win in the 1st round. 2 sets win in the 2nd round over Mertens. In the 3rd round, Krejcikova retired in set 3. 4th Round in Montreal 2025, 3rd Round in Miami 2025, Final in Austin 2025, 3rd Round in Dubai 2025, Title in Hobart 2025.
12 month and 2025 stats favour Kessler on serve. Stats in their last 10 also favour her. She has the better ROI in the last 12 months and in 2025.
</t>
    </r>
    <r>
      <rPr>
        <b/>
        <sz val="12"/>
        <color theme="1"/>
        <rFont val="Calibri"/>
        <family val="2"/>
        <scheme val="minor"/>
      </rPr>
      <t>Lay Lys around 1.60 and remove liability at 2.10. Lay set 1 winner.</t>
    </r>
  </si>
  <si>
    <r>
      <t xml:space="preserve">Anisimova 1-0 (May 2022, clay, Muchova retired). Hard win %'s are a little better for Anisimova.
Muchova reached the final last year. Easy win over Cirstea in the 2nd round. Badosa retired in the 3rd round. Quarter finals at the US Open 2025, 4th Round in Montreal 2025, 4th Round in Indian Wells 2025, Semi finals in Dubai 2025, Semi finals in Ningbo 2024.
Anisimova reached the 4th round last season. Easy win over Boulter in the 2nd round. 2 sets win over Zhang in the 3rd round. Final at the US Open 2025, 4th Round in Montreal 2025, 4th Round in Miami 2025, Title in Doha 2025, Quarter finals in Hobart 2025.
12 month and 2025 stats favour Muchova on serve. Anisimova has a strong lead on return. Stats for their last 10 on hard are pretty even on serve and strongly favour Anisimova on return. Decent chance of 3 sets.
</t>
    </r>
    <r>
      <rPr>
        <b/>
        <sz val="12"/>
        <color theme="1"/>
        <rFont val="Calibri"/>
        <family val="2"/>
        <scheme val="minor"/>
      </rPr>
      <t>Back Anisimova around 2.00 to 2.20 and remove liability at 1.60.</t>
    </r>
  </si>
  <si>
    <r>
      <t xml:space="preserve">1st meeting. Hard win %'s are fairly even. 
Paolini reached the 3rd round last year. Easy win over Sevastova in the 2nd round. Very easy win over Kenin in the 3rd round. 3rd Round at the US Open 2025, Final in Cincinnati 2025, Semi finals in Miami 2025, 4th Round in Indian Wells 2025, 3rd Round at the Australian Open 2025, Quarter finals in Wuhan 2024.
Bouzkova had a 2 sets win over Maria in the 1st round. 2 sets win over Linette in the 2nd round. 2 tight sets win over Kudermetova in the 3rd round. She reached the Semi finals in Monterrey 2025, 3rd Round in Montreal 2025, Title in Prague 2025, Quarter finals in Brisbane 2025, Semi finals in Jiujiang 2024.
12 month and 2025 stats are stronger for Paolini. She won't have an easy match today.
</t>
    </r>
    <r>
      <rPr>
        <b/>
        <sz val="12"/>
        <color theme="1"/>
        <rFont val="Calibri"/>
        <family val="2"/>
        <scheme val="minor"/>
      </rPr>
      <t>Lay Paolini around 1.25 and remove liability at 1.50. Back Paolini around 2.00 to 2.20 and remove liability at 1.60.</t>
    </r>
  </si>
  <si>
    <r>
      <t xml:space="preserve">Alcaraz 3-1. Most recent Sep 2025, indoors, Fritz in 2. Alcaraz won on grass in July 2025, 4 sets. He won indoors in 2024, 2 sets. 2 sets win on hard in 2023. Hard win %'s are better for Alcaraz. 
Alcaraz had a 2 sets win over Baez in the 1st round. Easy win over Bergs in the 2nd round. 2 sets win over Nakashima in the q final. He needed 3 sets against Ruud in the semis. He won the Title at the US Open 2025, Title in Cincinnati 2025, Semi finals in Indian Wells 2025, Quarter finals in Doha 2025, Quarter finals at the Australian Open 2025, Quarter finals in Shanghai 2024, Title in Beijing 2024.
Fritz lost in the 1st round last season. He needed a 3rd set tie break against Diallo in the 1st round. 2 tight sets win in the 2nd round over Borges. He needed 3 sets against Korda in the q final. Easy win over Brooksby in the semi final. Quarter finals at the US Open 2025, 4th Round in Cincinnati 2025, Semi finals in Toronto 2025, Quarter finals in Washington 2025, Semi finals in Miami 2025, 4th Round in Indian Wells 2025, 3rd Round at the Australian Open 2025, Semi finals in Shanghai 2024.
12 month ATP stats are close on serve but favour Alcaraz overall. Same pattern in the 2025 stats. return stats are much better for Alcaraz. 
</t>
    </r>
    <r>
      <rPr>
        <b/>
        <sz val="12"/>
        <color theme="1"/>
        <rFont val="Calibri"/>
        <family val="2"/>
        <scheme val="minor"/>
      </rPr>
      <t>Lay Alcaraz around 1.15 and remove liability at 1.30. Back Alcaraz if he loses set 1.</t>
    </r>
  </si>
  <si>
    <t xml:space="preserve">China Open - Beijing, World Tour, CHN, Hard, 22/09/2025, $4.194M, ATP 500                                                                                                                                                                                                                                                        </t>
  </si>
  <si>
    <t>Jannik Sinner</t>
  </si>
  <si>
    <t>Alex De Minaur</t>
  </si>
  <si>
    <t>AUS</t>
  </si>
  <si>
    <t>Learner Tien</t>
  </si>
  <si>
    <t>Daniil Medvedev</t>
  </si>
  <si>
    <t>RUS</t>
  </si>
  <si>
    <r>
      <t xml:space="preserve">Sinner 10-1. Most recent Jan 2025, hard, Sinner in straight sets. De Minaur's win was by walkover! Hard win %'s favour Sinner.
Sinner reached the final last year. Easy win over Cilic in the 1st round. Needed 3 sets against Atmane in the 2nd round. 2 sets win over Marozsan in the q final. Final at the US Open 2025, Final in Cincinnati 2025, Title at the Australian Open 2025, Title in Shanghai 2024.
De Minaur had an easy win over Bu in the 1st round. 3rd set tie break win over Rinderknech in the 2nd round. In the 3rd round, Mensik retired in the first set. He reached the Quarter finals at the US Open 2025, Quarter finals in Toronto 2025, Title in Washington 2025, 4th Round in Miami 2025, 4th Round in Indian Wells 2025, Quarter finals in Doha 2025, Quarter finals at the Australian Open 2025.
12 month and 2025 stats are much stronger for Sinner. Stats for their last 10 on hard also favour Sinner.
</t>
    </r>
    <r>
      <rPr>
        <b/>
        <sz val="12"/>
        <color theme="1"/>
        <rFont val="Calibri"/>
        <family val="2"/>
        <scheme val="minor"/>
      </rPr>
      <t>Lay Sinner around 1.10 and remove liability at 1.20. Back Sinner if he loses set 1.</t>
    </r>
  </si>
  <si>
    <r>
      <t xml:space="preserve">Tien 1-0 (Jan 2025, hard, 5th set tie break). Hard win %'s favour Tien.
Tien had a 3 sets win over Cerundolo in the 1st round as underdog. 2 sets win over Cobolli as underdog in the 2nd round. In the q final, Musetti retired in the 3rd set. He reached the 4th Round in Toronto 2025, 3rd Round in Washington 2025, Quarter finals in Acapulco 2025, 4th Round at the Australian Open 2025.
Medvedev reached the Semi final last year. 2 sets win over Norrie in the 1st round. 2 sets win over Fokina in the 2nd round. Fairly comfortable 2 sets win over Zverev in the q final. Quarter finals in Washington 2025, Semi finals in Indian Wells 2025, Quarter finals in Dubai  2025, Quarter finals in Doha 2025, Quarter finals in Shanghai 2024.
12 month and 2025 stats favour Medvedev on serve. Return stats are even. 
</t>
    </r>
    <r>
      <rPr>
        <b/>
        <sz val="12"/>
        <color theme="1"/>
        <rFont val="Calibri"/>
        <family val="2"/>
        <scheme val="minor"/>
      </rPr>
      <t>Back Medvedev around 1.80 to 1.90 and remove liability at 1.40.</t>
    </r>
  </si>
  <si>
    <t xml:space="preserve">Internazionali Di Calabria - Rende, Challenger, ITA, Clay, 29/09/2025, $115K, WTA 125                                                                                                                                                                                                                                                        </t>
  </si>
  <si>
    <t>Andrea Lazaro Garcia</t>
  </si>
  <si>
    <t>Tamara Zidansek</t>
  </si>
  <si>
    <t>SLO</t>
  </si>
  <si>
    <t>Anastasia Abbagnato</t>
  </si>
  <si>
    <t>Nicole Fossa Huergo</t>
  </si>
  <si>
    <t>Simona Waltert</t>
  </si>
  <si>
    <t>Sinja Kraus</t>
  </si>
  <si>
    <t>AUT</t>
  </si>
  <si>
    <t>Tiphanie Lemaitre</t>
  </si>
  <si>
    <t>FRA</t>
  </si>
  <si>
    <t>Paula Ormaechea</t>
  </si>
  <si>
    <t>ARG</t>
  </si>
  <si>
    <t>&gt;900</t>
  </si>
  <si>
    <t>Anouk Koevermans</t>
  </si>
  <si>
    <t>NED</t>
  </si>
  <si>
    <t>Lola Radivojevic</t>
  </si>
  <si>
    <t>SRB</t>
  </si>
  <si>
    <t>Deborah Chiesa</t>
  </si>
  <si>
    <t>Julia Grabher</t>
  </si>
  <si>
    <t>Martina Trevisan</t>
  </si>
  <si>
    <t>Aliona Bolsova</t>
  </si>
  <si>
    <t>Oksana Selekhmeteva</t>
  </si>
  <si>
    <t>Oleksandra Oliynykova</t>
  </si>
  <si>
    <t>UKR</t>
  </si>
  <si>
    <t>Mona Barthel</t>
  </si>
  <si>
    <t>Teodora Kostovic</t>
  </si>
  <si>
    <t>Maja Chwalinska</t>
  </si>
  <si>
    <t>POL</t>
  </si>
  <si>
    <t>Silvia Ambrosio</t>
  </si>
  <si>
    <t>Guiomar Zuleta De Reales</t>
  </si>
  <si>
    <t>Darja Semenistaja</t>
  </si>
  <si>
    <t>LAT</t>
  </si>
  <si>
    <r>
      <t xml:space="preserve">Koevermans 1-0 (June 2024, clay, 3 sets). Clay win %'s are a little better for Koevermans.
Koevermans reached a CH final in Sep. CH final in July. 
Radivojevic reached 2 CH q finals in Sep. CH q final in July and CH semi in June. 
12 month and 2025 stats favour Radivojevic. Decent chance of 3 sets.
</t>
    </r>
    <r>
      <rPr>
        <b/>
        <sz val="12"/>
        <color theme="1"/>
        <rFont val="Calibri"/>
        <family val="2"/>
        <scheme val="minor"/>
      </rPr>
      <t>Back Radivojevic around 2.20 to 2.30 and remove liability at 1.70.</t>
    </r>
  </si>
  <si>
    <r>
      <t xml:space="preserve">1st meeting. Clay win %'s are a little better for Zidansek. 
Garcia reached a CH semi final in Sep. Most of her matches are in ITF's. An ITF title, final and 2 semis in the last 12 months.
Zidansek reached a CH q final in Sep. CH semi and q final in July. CH q final in March. 
12 month and 2025 stats are stronger for Zidansek. Garcia has been playing well with decent results in ITF's. 
</t>
    </r>
    <r>
      <rPr>
        <b/>
        <sz val="12"/>
        <color theme="1"/>
        <rFont val="Calibri"/>
        <family val="2"/>
        <scheme val="minor"/>
      </rPr>
      <t xml:space="preserve">Lay Garcia around 1.65 and remove liability at 2.10. </t>
    </r>
  </si>
  <si>
    <r>
      <t xml:space="preserve">1st meeting. Clay win %'s are a little better for Oliynykova.
Selekhmeteva won a CH title in Sep. CH final and semi final in July. CH semi final in May. CH semi final in March.
Oliynykova had a CH title, Semi final in q final in Sep. 5 ITF titles in the last 12 months. 
12 month CH stats favour Selekhmeteva on serve. 2025 stats favour Oliynykova overall. Good chance of 3 sets. 2025 ITF stats are stronger for Oliynykova.
</t>
    </r>
    <r>
      <rPr>
        <b/>
        <sz val="12"/>
        <color theme="1"/>
        <rFont val="Calibri"/>
        <family val="2"/>
        <scheme val="minor"/>
      </rPr>
      <t xml:space="preserve">Lay Selekhmeteva around 1.55 and remove liability at 2.00. </t>
    </r>
  </si>
  <si>
    <r>
      <t xml:space="preserve">1st meeting. Clay win %'s are better for Kostovic. 
Barthel reached a CH semi final in Sep. 2 CH q finals in June. 
Kostovic has come through the qual rounds. Most of her matches were in ITF's. 
2025 ITF stats favour Kostovic. 2025 CH stats also favour her.
Chance of 3 sets.
</t>
    </r>
    <r>
      <rPr>
        <b/>
        <sz val="12"/>
        <color theme="1"/>
        <rFont val="Calibri"/>
        <family val="2"/>
        <scheme val="minor"/>
      </rPr>
      <t>Back Kostovic around 2.20 to 2.30 and remove liability at 1.70.</t>
    </r>
  </si>
  <si>
    <r>
      <t xml:space="preserve">1st meeting. Clay win %'s are better for Lemaitre. 
Lemaitre has come through the qual rounds. She plays mostly ITF's. 
Ormaechea hasn't played many tournaments in 2025. They were mainly in ITF's.
</t>
    </r>
    <r>
      <rPr>
        <b/>
        <sz val="12"/>
        <color theme="1"/>
        <rFont val="Calibri"/>
        <family val="2"/>
        <scheme val="minor"/>
      </rPr>
      <t>Back Lemaitre around 1.70 or if she loses set 1.</t>
    </r>
  </si>
  <si>
    <r>
      <t xml:space="preserve">1st meeting. 12 month clay win %'s are even. Abbagnato leads in 2025.
Abbagnato has come through the qual rounds. Almost all her matches are in ITF's. 6 ITF q finals in the last 12 months.
Huergo reached a CH q final in Dec. ITF title and final in Oct. Not much ITF success in 2025. 
12 month ITF stats are better for Huergo overall. Decent chance of 3 sets.
</t>
    </r>
    <r>
      <rPr>
        <b/>
        <sz val="12"/>
        <color theme="1"/>
        <rFont val="Calibri"/>
        <family val="2"/>
        <scheme val="minor"/>
      </rPr>
      <t xml:space="preserve">Back Huergo around 2.20 to 2.30 and remove liability at 1.65. </t>
    </r>
  </si>
  <si>
    <r>
      <t xml:space="preserve">Semenistaja 3-1. Most recent Sep 2025, clay, Semenistaja in 2. All their matches were on clay. She won in Sep 2025, 2 sets and in 3 sets in Apr 2025. Clay win %'s are better for Semenistaja.
Zuleta had a CH q final in May. CH q final in April. CH q final in Nov. 2 ITF finals and 2 semi finals in the last 12 months. 
Semenistaja had a CH final and semi final in Sep. CH semi final and q final in July. CH title in April.
12 month and 2025 CH stats are stronger for Semenistaja. 
</t>
    </r>
    <r>
      <rPr>
        <b/>
        <sz val="12"/>
        <color theme="1"/>
        <rFont val="Calibri"/>
        <family val="2"/>
        <scheme val="minor"/>
      </rPr>
      <t>Back Semenistaja around 1.70 to 1.85 and remove liability at 1.40.</t>
    </r>
  </si>
  <si>
    <r>
      <t xml:space="preserve">Bolsova 2-1. Most recent Sep 2021, clay, Trevisan in 3. Bolsova won on clay in 2021, 2 sets. She won on hard in 2020, 2 sets. Clay win %'s are better for Bolsova. 
Trevisan had 2 CH 2nd rounds in 2025. She has not played much tennis this season. 
Bolsova reached the 2nd round in WTA Rabat. CH q final in May. CH semi final in April. Most of her matches were in ITF's. 
12 month and 2025 CH stats are stronger for Bolsova. 
</t>
    </r>
    <r>
      <rPr>
        <b/>
        <sz val="12"/>
        <color theme="1"/>
        <rFont val="Calibri"/>
        <family val="2"/>
        <scheme val="minor"/>
      </rPr>
      <t xml:space="preserve">Lay Trevisan around 1.55 and remove liability at 2.00. </t>
    </r>
  </si>
  <si>
    <r>
      <t xml:space="preserve">H2H 1-1. Most recent Aug 2016, clay, Grabher in 2. Chiesa won on hard in 2012, 3 sets. Clay win %'s are better for Grabher. 
Chiesa has come through the qual rounds. She plays mostly ITF's. ITF final and semi final in the last year. 
Grabher had a CH q final in Sep. CH semi final in July. CH q final in June. 5 ITF titles and 5 finals in the last 12 months.
</t>
    </r>
    <r>
      <rPr>
        <b/>
        <sz val="12"/>
        <color theme="1"/>
        <rFont val="Calibri"/>
        <family val="2"/>
        <scheme val="minor"/>
      </rPr>
      <t xml:space="preserve">
Back Grabher around 1.70 or if she loses set 1.</t>
    </r>
  </si>
  <si>
    <r>
      <t xml:space="preserve">Waltert 1-0 (July 2025, clay, 2 sets). Clay win %'s are even.
Waltert won an ITF title last week. CH final and q final in Sep. Quarter finals in Iasi. CH q final in July. CH semi in May. CH semi in April. CH q finals in April and March.
Kraus reached 2 CH 2nd rounds in Sep. ITF titles in Sep and Aug. 2nd round in Hamburg. CH q final in June. 
12 month and 2025 CH stats are stronger for Waltert. Chance of 3 sets.
</t>
    </r>
    <r>
      <rPr>
        <b/>
        <sz val="12"/>
        <color theme="1"/>
        <rFont val="Calibri"/>
        <family val="2"/>
        <scheme val="minor"/>
      </rPr>
      <t>Back Waltert around 1.90 to 2.10 and remove liability at 1.55.</t>
    </r>
  </si>
  <si>
    <r>
      <t xml:space="preserve">1st meeting. Clay win %'s are fairly even. 
Chwalinska had a CH title and q final in Sep. 2nd round in Iasi. CH semi final in March. CH title in Dec. 
Ambrosio reached a CH semi final in Sep. She plays mostly ITF's. 2 ITF finals in the last 12 months.
12 month and 2025 CH stats are stronger for Chwalinska.
</t>
    </r>
    <r>
      <rPr>
        <b/>
        <sz val="12"/>
        <color theme="1"/>
        <rFont val="Calibri"/>
        <family val="2"/>
        <scheme val="minor"/>
      </rPr>
      <t>Back Chwalinska around 1.70 to 1.85 and remove liability at 1.40.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</si>
</sst>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20" fontId="10" fillId="0" borderId="0" xfId="0" applyNumberFormat="1" applyFont="1" applyAlignment="1">
      <alignment horizontal="center" vertical="center" wrapText="1"/>
    </xf>
    <xf numFmtId="0" fontId="1" fillId="0" borderId="0" xfId="6" applyAlignment="1">
      <alignment horizontal="left"/>
    </xf>
    <xf numFmtId="0" fontId="1" fillId="0" borderId="0" xfId="0" applyFont="1" applyAlignment="1">
      <alignment horizontal="center" vertical="top"/>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2" borderId="1" xfId="6" applyFill="1" applyBorder="1" applyAlignment="1">
      <alignment horizontal="center" vertical="top"/>
    </xf>
    <xf numFmtId="20" fontId="1" fillId="0" borderId="0" xfId="0" applyNumberFormat="1"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8FD4F3BE-8F8F-4100-AE30-47B9B0F2C85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14" workbookViewId="0">
      <selection activeCell="K18" sqref="K18"/>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8">
        <v>1</v>
      </c>
      <c r="B7" s="45" t="s">
        <v>54</v>
      </c>
      <c r="C7" s="38" t="s">
        <v>55</v>
      </c>
      <c r="D7" s="40">
        <v>0.7339</v>
      </c>
      <c r="E7" s="46"/>
      <c r="F7" s="38">
        <v>1</v>
      </c>
      <c r="G7" s="38">
        <v>3</v>
      </c>
      <c r="H7" s="38">
        <v>1.2480000257492065</v>
      </c>
      <c r="I7" s="24">
        <v>1.24</v>
      </c>
      <c r="J7" s="24">
        <v>1.4</v>
      </c>
      <c r="K7" s="35">
        <v>0.41666666666666669</v>
      </c>
      <c r="L7" s="22"/>
      <c r="M7" s="37" t="s">
        <v>71</v>
      </c>
      <c r="N7" s="32" t="str" cm="1">
        <f t="array" aca="1" ref="N7" ca="1">IF(INDIRECT("M" &amp; ROW())="x", INDIRECT("B" &amp; ROW()) &amp; IF(INDIRECT("E" &amp; ROW())="x", " in 2", " in 3"), "")</f>
        <v>Carlos Alcaraz in 3</v>
      </c>
      <c r="O7" s="22" t="str">
        <f ca="1">IF(N7="x", C7 &amp; IF(F7="x", " in 2", " in 3"), "")</f>
        <v/>
      </c>
    </row>
    <row r="8" spans="1:15" ht="374.4" x14ac:dyDescent="0.3">
      <c r="A8" s="41"/>
      <c r="B8" s="42" t="s">
        <v>56</v>
      </c>
      <c r="C8" s="41" t="s">
        <v>57</v>
      </c>
      <c r="D8" s="43">
        <v>0.2661</v>
      </c>
      <c r="E8" s="47" t="s">
        <v>71</v>
      </c>
      <c r="F8" s="41">
        <v>5</v>
      </c>
      <c r="G8" s="41">
        <v>4</v>
      </c>
      <c r="H8" s="41">
        <v>4.4000000953674316</v>
      </c>
      <c r="I8" s="24"/>
      <c r="J8" s="24"/>
      <c r="K8" s="44" t="s">
        <v>76</v>
      </c>
      <c r="L8" s="22">
        <v>7.5</v>
      </c>
      <c r="M8" s="28"/>
      <c r="N8" s="32" t="str" cm="1">
        <f t="array" aca="1" ref="N8" ca="1">IF(INDIRECT("M" &amp; ROW())="x", INDIRECT("B" &amp; ROW()) &amp; IF(INDIRECT("E" &amp; ROW())="x", " in 2", " in 3"), "")</f>
        <v/>
      </c>
      <c r="O8" s="22" t="str">
        <f ca="1">IF(N8="x", C8 &amp; IF(F8="x", " in 2", " in 3"), "")</f>
        <v/>
      </c>
    </row>
    <row r="9" spans="1:15" x14ac:dyDescent="0.3">
      <c r="A9" s="22"/>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22"/>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8" t="s">
        <v>77</v>
      </c>
      <c r="B11" s="49"/>
      <c r="C11" s="49"/>
      <c r="D11" s="49"/>
      <c r="E11" s="49"/>
      <c r="F11" s="49"/>
      <c r="G11" s="49"/>
      <c r="H11" s="49"/>
      <c r="I11" s="24"/>
      <c r="J11" s="24"/>
      <c r="K11" s="13"/>
      <c r="L11" s="22"/>
      <c r="M11" s="22"/>
      <c r="N11" s="32" t="str" cm="1">
        <f t="array" aca="1" ref="N11" ca="1">IF(INDIRECT("M" &amp; ROW())="x", INDIRECT("B" &amp; ROW()) &amp; IF(INDIRECT("E" &amp; ROW())="x", " in 2", " in 3"), "")</f>
        <v/>
      </c>
    </row>
    <row r="12" spans="1:15"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38">
        <v>1</v>
      </c>
      <c r="B13" s="45" t="s">
        <v>78</v>
      </c>
      <c r="C13" s="38" t="s">
        <v>60</v>
      </c>
      <c r="D13" s="40">
        <v>1</v>
      </c>
      <c r="E13" s="46" t="s">
        <v>71</v>
      </c>
      <c r="F13" s="38">
        <v>2</v>
      </c>
      <c r="G13" s="38">
        <v>1</v>
      </c>
      <c r="H13" s="38">
        <v>1.1619999408721924</v>
      </c>
      <c r="I13" s="24">
        <v>1.1499999999999999</v>
      </c>
      <c r="J13" s="24">
        <v>1.2</v>
      </c>
      <c r="K13" s="35">
        <v>0.29166666666666669</v>
      </c>
      <c r="L13" s="22"/>
      <c r="M13" s="37" t="s">
        <v>71</v>
      </c>
      <c r="N13" s="32" t="str" cm="1">
        <f t="array" aca="1" ref="N13" ca="1">IF(INDIRECT("M" &amp; ROW())="x", INDIRECT("B" &amp; ROW()) &amp; IF(INDIRECT("E" &amp; ROW())="x", " in 2", " in 3"), "")</f>
        <v>Jannik Sinner in 2</v>
      </c>
    </row>
    <row r="14" spans="1:15" ht="296.39999999999998" x14ac:dyDescent="0.3">
      <c r="A14" s="41"/>
      <c r="B14" s="42" t="s">
        <v>79</v>
      </c>
      <c r="C14" s="41" t="s">
        <v>80</v>
      </c>
      <c r="D14" s="43">
        <v>0</v>
      </c>
      <c r="E14" s="47"/>
      <c r="F14" s="41">
        <v>8</v>
      </c>
      <c r="G14" s="41">
        <v>11</v>
      </c>
      <c r="H14" s="41">
        <v>5.9600000381469727</v>
      </c>
      <c r="I14" s="24"/>
      <c r="J14" s="24"/>
      <c r="K14" s="44" t="s">
        <v>84</v>
      </c>
      <c r="L14" s="22">
        <v>8</v>
      </c>
      <c r="M14" s="22"/>
      <c r="N14" s="32" t="str" cm="1">
        <f t="array" aca="1" ref="N14" ca="1">IF(INDIRECT("M" &amp; ROW())="x", INDIRECT("B" &amp; ROW()) &amp; IF(INDIRECT("E" &amp; ROW())="x", " in 2", " in 3"), "")</f>
        <v/>
      </c>
    </row>
    <row r="15" spans="1:15" x14ac:dyDescent="0.3">
      <c r="A15" s="38">
        <v>2</v>
      </c>
      <c r="B15" s="39" t="s">
        <v>81</v>
      </c>
      <c r="C15" s="38" t="s">
        <v>57</v>
      </c>
      <c r="D15" s="40">
        <v>0.4854</v>
      </c>
      <c r="E15" s="46"/>
      <c r="F15" s="38">
        <v>52</v>
      </c>
      <c r="G15" s="38">
        <v>38</v>
      </c>
      <c r="H15" s="38">
        <v>3.5</v>
      </c>
      <c r="I15" s="24"/>
      <c r="J15" s="24"/>
      <c r="K15" s="35">
        <v>0.41666666666666669</v>
      </c>
      <c r="L15" s="22"/>
      <c r="M15" s="37"/>
      <c r="N15" s="32" t="str" cm="1">
        <f t="array" aca="1" ref="N15" ca="1">IF(INDIRECT("M" &amp; ROW())="x", INDIRECT("B" &amp; ROW()) &amp; IF(INDIRECT("E" &amp; ROW())="x", " in 2", " in 3"), "")</f>
        <v/>
      </c>
    </row>
    <row r="16" spans="1:15" ht="265.2" x14ac:dyDescent="0.3">
      <c r="A16" s="38"/>
      <c r="B16" s="45" t="s">
        <v>82</v>
      </c>
      <c r="C16" s="38" t="s">
        <v>83</v>
      </c>
      <c r="D16" s="40">
        <v>0.51459999999999995</v>
      </c>
      <c r="E16" s="46" t="s">
        <v>71</v>
      </c>
      <c r="F16" s="38">
        <v>18</v>
      </c>
      <c r="G16" s="38">
        <v>5</v>
      </c>
      <c r="H16" s="38">
        <v>1.3</v>
      </c>
      <c r="I16" s="24">
        <v>1.34</v>
      </c>
      <c r="J16" s="24">
        <v>1.35</v>
      </c>
      <c r="K16" s="51" t="s">
        <v>85</v>
      </c>
      <c r="L16" s="22">
        <v>75</v>
      </c>
      <c r="M16" s="37" t="s">
        <v>71</v>
      </c>
      <c r="N16" s="32" t="str" cm="1">
        <f t="array" aca="1" ref="N16" ca="1">IF(INDIRECT("M" &amp; ROW())="x", INDIRECT("B" &amp; ROW()) &amp; IF(INDIRECT("E" &amp; ROW())="x", " in 2", " in 3"), "")</f>
        <v>Daniil Medvedev in 2</v>
      </c>
    </row>
    <row r="17" spans="1:14" x14ac:dyDescent="0.3">
      <c r="A17" s="22"/>
      <c r="B17" s="22"/>
      <c r="C17" s="22"/>
      <c r="D17" s="22"/>
      <c r="E17" s="23"/>
      <c r="F17" s="22"/>
      <c r="G17" s="22"/>
      <c r="H17" s="22"/>
      <c r="I17" s="24"/>
      <c r="J17" s="24"/>
      <c r="K17" s="13"/>
      <c r="L17" s="22"/>
      <c r="M17" s="22"/>
      <c r="N17" s="32"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2" t="str" cm="1">
        <f t="array" aca="1" ref="N18" ca="1">IF(INDIRECT("M" &amp; ROW())="x", INDIRECT("B" &amp; ROW()) &amp; IF(INDIRECT("E" &amp; ROW())="x", " in 2", " in 3"), "")</f>
        <v/>
      </c>
    </row>
    <row r="19" spans="1:14" x14ac:dyDescent="0.3">
      <c r="A19" s="22"/>
      <c r="B19" s="22"/>
      <c r="C19" s="22"/>
      <c r="D19" s="22"/>
      <c r="E19" s="23"/>
      <c r="F19" s="22"/>
      <c r="G19" s="22"/>
      <c r="H19" s="22"/>
      <c r="I19" s="24"/>
      <c r="J19" s="24"/>
      <c r="K19" s="13"/>
      <c r="L19" s="22"/>
      <c r="M19" s="22"/>
      <c r="N19" s="32"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2"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2"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2" t="str" cm="1">
        <f t="array" aca="1" ref="N22" ca="1">IF(INDIRECT("M" &amp; ROW())="x", INDIRECT("B" &amp; ROW()) &amp; IF(INDIRECT("E" &amp; ROW())="x", " in 2", " in 3"), "")</f>
        <v/>
      </c>
    </row>
    <row r="23" spans="1:14" x14ac:dyDescent="0.3">
      <c r="A23" s="22"/>
      <c r="B23" s="22"/>
      <c r="C23" s="22"/>
      <c r="D23" s="22"/>
      <c r="E23" s="23"/>
      <c r="F23" s="22"/>
      <c r="G23" s="22"/>
      <c r="H23" s="22"/>
      <c r="I23" s="24"/>
      <c r="J23" s="24"/>
      <c r="K23" s="13"/>
      <c r="L23" s="22"/>
      <c r="M23" s="22"/>
      <c r="N23" s="32" t="str" cm="1">
        <f t="array" aca="1" ref="N23" ca="1">IF(INDIRECT("M" &amp; ROW())="x", INDIRECT("B" &amp; ROW()) &amp; IF(INDIRECT("E" &amp; ROW())="x", " in 2", " in 3"), "")</f>
        <v/>
      </c>
    </row>
    <row r="24" spans="1:14" x14ac:dyDescent="0.3">
      <c r="A24" s="22"/>
      <c r="B24" s="22"/>
      <c r="C24" s="22"/>
      <c r="D24" s="22"/>
      <c r="E24" s="23"/>
      <c r="F24" s="22"/>
      <c r="G24" s="22"/>
      <c r="H24" s="22"/>
      <c r="I24" s="24"/>
      <c r="J24" s="24"/>
      <c r="K24" s="13"/>
      <c r="L24" s="22"/>
      <c r="M24" s="22"/>
      <c r="N24" s="32" t="str" cm="1">
        <f t="array" aca="1" ref="N24" ca="1">IF(INDIRECT("M" &amp; ROW())="x", INDIRECT("B" &amp; ROW()) &amp; IF(INDIRECT("E" &amp; ROW())="x", " in 2", " in 3"), "")</f>
        <v/>
      </c>
    </row>
    <row r="25" spans="1:14" x14ac:dyDescent="0.3">
      <c r="A25" s="22"/>
      <c r="B25" s="22"/>
      <c r="C25" s="22"/>
      <c r="D25" s="22"/>
      <c r="E25" s="23"/>
      <c r="F25" s="22"/>
      <c r="G25" s="22"/>
      <c r="H25" s="22"/>
      <c r="I25" s="24"/>
      <c r="J25" s="24"/>
      <c r="K25" s="13"/>
      <c r="L25" s="22"/>
      <c r="M25" s="22"/>
      <c r="N25" s="32" t="str" cm="1">
        <f t="array" aca="1" ref="N25" ca="1">IF(INDIRECT("M" &amp; ROW())="x", INDIRECT("B" &amp; ROW()) &amp; IF(INDIRECT("E" &amp; ROW())="x", " in 2", " in 3"), "")</f>
        <v/>
      </c>
    </row>
    <row r="26" spans="1:14" x14ac:dyDescent="0.3">
      <c r="A26" s="22"/>
      <c r="B26" s="22"/>
      <c r="C26" s="22"/>
      <c r="D26" s="22"/>
      <c r="E26" s="23"/>
      <c r="F26" s="22"/>
      <c r="G26" s="22"/>
      <c r="H26" s="22"/>
      <c r="I26" s="24"/>
      <c r="J26" s="24"/>
      <c r="K26" s="13"/>
      <c r="L26" s="22"/>
      <c r="M26" s="22"/>
      <c r="N26" s="32"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2"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2" t="str" cm="1">
        <f t="array" aca="1" ref="N28" ca="1">IF(INDIRECT("M" &amp; ROW())="x", INDIRECT("B" &amp; ROW()) &amp; IF(INDIRECT("E" &amp; ROW())="x", " in 2", " in 3"), "")</f>
        <v/>
      </c>
    </row>
    <row r="29" spans="1:14" x14ac:dyDescent="0.3">
      <c r="A29" s="22"/>
      <c r="B29" s="22"/>
      <c r="C29" s="22"/>
      <c r="D29" s="22"/>
      <c r="E29" s="23"/>
      <c r="F29" s="22"/>
      <c r="G29" s="22"/>
      <c r="H29" s="22"/>
      <c r="I29" s="24"/>
      <c r="J29" s="24"/>
      <c r="K29" s="13"/>
      <c r="L29" s="22"/>
      <c r="M29" s="22"/>
      <c r="N29" s="32" t="str" cm="1">
        <f t="array" aca="1" ref="N29" ca="1">IF(INDIRECT("M" &amp; ROW())="x", INDIRECT("B" &amp; ROW()) &amp; IF(INDIRECT("E" &amp; ROW())="x", " in 2", " in 3"), "")</f>
        <v/>
      </c>
    </row>
    <row r="30" spans="1:14" x14ac:dyDescent="0.3">
      <c r="A30" s="22"/>
      <c r="B30" s="22"/>
      <c r="C30" s="22"/>
      <c r="D30" s="22"/>
      <c r="E30" s="23"/>
      <c r="F30" s="22"/>
      <c r="G30" s="22"/>
      <c r="H30" s="22"/>
      <c r="I30" s="24"/>
      <c r="J30" s="24"/>
      <c r="K30" s="13"/>
      <c r="L30" s="22"/>
      <c r="M30" s="22"/>
      <c r="N30" s="32" t="str" cm="1">
        <f t="array" aca="1" ref="N30" ca="1">IF(INDIRECT("M" &amp; ROW())="x", INDIRECT("B" &amp; ROW()) &amp; IF(INDIRECT("E" &amp; ROW())="x", " in 2", " in 3"), "")</f>
        <v/>
      </c>
    </row>
    <row r="31" spans="1:14" x14ac:dyDescent="0.3">
      <c r="A31" s="22"/>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2"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2"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2"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2"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3"/>
    </row>
    <row r="183" spans="1:14" x14ac:dyDescent="0.3">
      <c r="A183" s="10"/>
      <c r="B183" s="10"/>
      <c r="C183" s="10"/>
      <c r="D183" s="10"/>
      <c r="E183" s="11"/>
      <c r="F183" s="10"/>
      <c r="G183" s="10"/>
      <c r="H183" s="10"/>
      <c r="I183" s="12"/>
      <c r="J183" s="12"/>
      <c r="K183" s="13"/>
      <c r="L183" s="10"/>
      <c r="M183" s="10"/>
      <c r="N183" s="33"/>
    </row>
    <row r="184" spans="1:14" x14ac:dyDescent="0.3">
      <c r="A184" s="10"/>
      <c r="B184" s="10"/>
      <c r="C184" s="10"/>
      <c r="D184" s="10"/>
      <c r="E184" s="11"/>
      <c r="F184" s="10"/>
      <c r="G184" s="10"/>
      <c r="H184" s="10"/>
      <c r="I184" s="12"/>
      <c r="J184" s="12"/>
      <c r="K184" s="13"/>
      <c r="L184" s="10"/>
      <c r="M184" s="10"/>
      <c r="N184" s="33"/>
    </row>
    <row r="185" spans="1:14" x14ac:dyDescent="0.3">
      <c r="A185" s="10"/>
      <c r="B185" s="10"/>
      <c r="C185" s="10"/>
      <c r="D185" s="10"/>
      <c r="E185" s="11"/>
      <c r="F185" s="10"/>
      <c r="G185" s="10"/>
      <c r="H185" s="10"/>
      <c r="I185" s="12"/>
      <c r="J185" s="12"/>
      <c r="K185" s="13"/>
      <c r="L185" s="10"/>
      <c r="M185" s="10"/>
      <c r="N185" s="33"/>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6" t="s">
        <v>58</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8">
        <v>1</v>
      </c>
      <c r="B7" s="39" t="s">
        <v>68</v>
      </c>
      <c r="C7" s="38" t="s">
        <v>69</v>
      </c>
      <c r="D7" s="40">
        <v>0.2591</v>
      </c>
      <c r="E7" s="38"/>
      <c r="F7" s="38">
        <v>16</v>
      </c>
      <c r="G7" s="38">
        <v>130</v>
      </c>
      <c r="H7" s="38">
        <v>3</v>
      </c>
      <c r="I7" s="24"/>
      <c r="J7" s="24"/>
      <c r="K7" s="35">
        <v>0.16666666666666666</v>
      </c>
      <c r="L7" s="22"/>
      <c r="M7" s="22"/>
      <c r="N7" s="32" t="str" cm="1">
        <f t="array" aca="1" ref="N7" ca="1">IF(INDIRECT("M" &amp; ROW())="x", INDIRECT("B" &amp; ROW()) &amp; IF(INDIRECT("E" &amp; ROW())="x", " in 2", " in 3"), "")</f>
        <v/>
      </c>
    </row>
    <row r="8" spans="1:14" ht="280.8" x14ac:dyDescent="0.3">
      <c r="A8" s="41"/>
      <c r="B8" s="50" t="s">
        <v>70</v>
      </c>
      <c r="C8" s="41" t="s">
        <v>57</v>
      </c>
      <c r="D8" s="43">
        <v>0.7409</v>
      </c>
      <c r="E8" s="41" t="s">
        <v>71</v>
      </c>
      <c r="F8" s="41">
        <v>3</v>
      </c>
      <c r="G8" s="41">
        <v>5</v>
      </c>
      <c r="H8" s="41">
        <v>1.4</v>
      </c>
      <c r="I8" s="24">
        <v>1.35</v>
      </c>
      <c r="J8" s="24">
        <v>1.5</v>
      </c>
      <c r="K8" s="44" t="s">
        <v>72</v>
      </c>
      <c r="L8" s="22">
        <v>7.5</v>
      </c>
      <c r="M8" s="37" t="s">
        <v>71</v>
      </c>
      <c r="N8" s="32" t="str" cm="1">
        <f t="array" aca="1" ref="N8" ca="1">IF(INDIRECT("M" &amp; ROW())="x", INDIRECT("B" &amp; ROW()) &amp; IF(INDIRECT("E" &amp; ROW())="x", " in 2", " in 3"), "")</f>
        <v>Cori Gauff in 2</v>
      </c>
    </row>
    <row r="9" spans="1:14" x14ac:dyDescent="0.3">
      <c r="A9" s="38">
        <v>2</v>
      </c>
      <c r="B9" s="39" t="s">
        <v>65</v>
      </c>
      <c r="C9" s="38" t="s">
        <v>66</v>
      </c>
      <c r="D9" s="40">
        <v>0.72399999999999998</v>
      </c>
      <c r="E9" s="38" t="s">
        <v>71</v>
      </c>
      <c r="F9" s="38">
        <v>66</v>
      </c>
      <c r="G9" s="38">
        <v>82</v>
      </c>
      <c r="H9" s="38">
        <v>1.91</v>
      </c>
      <c r="I9" s="24"/>
      <c r="J9" s="24"/>
      <c r="K9" s="13"/>
      <c r="L9" s="22"/>
      <c r="M9" s="22"/>
      <c r="N9" s="32" t="str" cm="1">
        <f t="array" aca="1" ref="N9" ca="1">IF(INDIRECT("M" &amp; ROW())="x", INDIRECT("B" &amp; ROW()) &amp; IF(INDIRECT("E" &amp; ROW())="x", " in 2", " in 3"), "")</f>
        <v/>
      </c>
    </row>
    <row r="10" spans="1:14" ht="249.6" x14ac:dyDescent="0.3">
      <c r="A10" s="41"/>
      <c r="B10" s="42" t="s">
        <v>67</v>
      </c>
      <c r="C10" s="41" t="s">
        <v>57</v>
      </c>
      <c r="D10" s="43">
        <v>0.27600000000000002</v>
      </c>
      <c r="E10" s="41"/>
      <c r="F10" s="41">
        <v>39</v>
      </c>
      <c r="G10" s="41">
        <v>31</v>
      </c>
      <c r="H10" s="41">
        <v>1.91</v>
      </c>
      <c r="I10" s="24">
        <v>1.94</v>
      </c>
      <c r="J10" s="24">
        <v>1.9</v>
      </c>
      <c r="K10" s="44" t="s">
        <v>73</v>
      </c>
      <c r="L10" s="22">
        <v>6.5</v>
      </c>
      <c r="M10" s="37" t="s">
        <v>71</v>
      </c>
      <c r="N10" s="32" t="str" cm="1">
        <f t="array" aca="1" ref="N10" ca="1">IF(INDIRECT("M" &amp; ROW())="x", INDIRECT("B" &amp; ROW()) &amp; IF(INDIRECT("E" &amp; ROW())="x", " in 2", " in 3"), "")</f>
        <v>Mccartney Kessler in 3</v>
      </c>
    </row>
    <row r="11" spans="1:14" x14ac:dyDescent="0.3">
      <c r="A11" s="38">
        <v>3</v>
      </c>
      <c r="B11" s="39" t="s">
        <v>63</v>
      </c>
      <c r="C11" s="38" t="s">
        <v>62</v>
      </c>
      <c r="D11" s="40">
        <v>0.46689999999999998</v>
      </c>
      <c r="E11" s="38" t="s">
        <v>71</v>
      </c>
      <c r="F11" s="38">
        <v>15</v>
      </c>
      <c r="G11" s="38">
        <v>14</v>
      </c>
      <c r="H11" s="38">
        <v>2.38</v>
      </c>
      <c r="I11" s="24"/>
      <c r="J11" s="24"/>
      <c r="K11" s="13"/>
      <c r="L11" s="22"/>
      <c r="M11" s="22"/>
      <c r="N11" s="32" t="str" cm="1">
        <f t="array" aca="1" ref="N11" ca="1">IF(INDIRECT("M" &amp; ROW())="x", INDIRECT("B" &amp; ROW()) &amp; IF(INDIRECT("E" &amp; ROW())="x", " in 2", " in 3"), "")</f>
        <v/>
      </c>
    </row>
    <row r="12" spans="1:14" ht="265.2" x14ac:dyDescent="0.3">
      <c r="A12" s="41"/>
      <c r="B12" s="50" t="s">
        <v>64</v>
      </c>
      <c r="C12" s="41" t="s">
        <v>57</v>
      </c>
      <c r="D12" s="43">
        <v>0.53310000000000002</v>
      </c>
      <c r="E12" s="41"/>
      <c r="F12" s="41">
        <v>4</v>
      </c>
      <c r="G12" s="41">
        <v>25</v>
      </c>
      <c r="H12" s="41">
        <v>1.57</v>
      </c>
      <c r="I12" s="24">
        <v>1.6</v>
      </c>
      <c r="J12" s="24">
        <v>1.65</v>
      </c>
      <c r="K12" s="44" t="s">
        <v>74</v>
      </c>
      <c r="L12" s="22">
        <v>7</v>
      </c>
      <c r="M12" s="37" t="s">
        <v>71</v>
      </c>
      <c r="N12" s="32" t="str" cm="1">
        <f t="array" aca="1" ref="N12" ca="1">IF(INDIRECT("M" &amp; ROW())="x", INDIRECT("B" &amp; ROW()) &amp; IF(INDIRECT("E" &amp; ROW())="x", " in 2", " in 3"), "")</f>
        <v>Amanda Anisimova in 3</v>
      </c>
    </row>
    <row r="13" spans="1:14" x14ac:dyDescent="0.3">
      <c r="A13" s="38">
        <v>4</v>
      </c>
      <c r="B13" s="45" t="s">
        <v>59</v>
      </c>
      <c r="C13" s="38" t="s">
        <v>60</v>
      </c>
      <c r="D13" s="40">
        <v>0.46810000000000002</v>
      </c>
      <c r="E13" s="38"/>
      <c r="F13" s="38">
        <v>8</v>
      </c>
      <c r="G13" s="38">
        <v>11</v>
      </c>
      <c r="H13" s="38">
        <v>1.44</v>
      </c>
      <c r="I13" s="24">
        <v>1.45</v>
      </c>
      <c r="J13" s="24">
        <v>1.6</v>
      </c>
      <c r="K13" s="13"/>
      <c r="L13" s="22"/>
      <c r="M13" s="37" t="s">
        <v>71</v>
      </c>
      <c r="N13" s="32" t="str" cm="1">
        <f t="array" aca="1" ref="N13" ca="1">IF(INDIRECT("M" &amp; ROW())="x", INDIRECT("B" &amp; ROW()) &amp; IF(INDIRECT("E" &amp; ROW())="x", " in 2", " in 3"), "")</f>
        <v>Jasmine Paolini in 3</v>
      </c>
    </row>
    <row r="14" spans="1:14" ht="280.8" x14ac:dyDescent="0.3">
      <c r="A14" s="41"/>
      <c r="B14" s="42" t="s">
        <v>61</v>
      </c>
      <c r="C14" s="41" t="s">
        <v>62</v>
      </c>
      <c r="D14" s="43">
        <v>0.53190000000000004</v>
      </c>
      <c r="E14" s="41" t="s">
        <v>71</v>
      </c>
      <c r="F14" s="41">
        <v>52</v>
      </c>
      <c r="G14" s="41">
        <v>33</v>
      </c>
      <c r="H14" s="41">
        <v>2.75</v>
      </c>
      <c r="I14" s="24"/>
      <c r="J14" s="24"/>
      <c r="K14" s="44" t="s">
        <v>75</v>
      </c>
      <c r="L14" s="22">
        <v>7.5</v>
      </c>
      <c r="M14" s="22"/>
      <c r="N14" s="32" t="str" cm="1">
        <f t="array" aca="1" ref="N14" ca="1">IF(INDIRECT("M" &amp; ROW())="x", INDIRECT("B" &amp; ROW()) &amp; IF(INDIRECT("E" &amp; ROW())="x", " in 2", " in 3"), "")</f>
        <v/>
      </c>
    </row>
    <row r="15" spans="1:14" x14ac:dyDescent="0.3">
      <c r="A15" s="22"/>
      <c r="B15" s="22"/>
      <c r="C15" s="22"/>
      <c r="D15" s="22"/>
      <c r="E15" s="23"/>
      <c r="F15" s="22"/>
      <c r="G15" s="22"/>
      <c r="H15" s="22"/>
      <c r="I15" s="24"/>
      <c r="J15" s="24"/>
      <c r="K15" s="13"/>
      <c r="L15" s="22"/>
      <c r="M15" s="22"/>
      <c r="N15" s="32"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2" t="str" cm="1">
        <f t="array" aca="1" ref="N16" ca="1">IF(INDIRECT("M" &amp; ROW())="x", INDIRECT("B" &amp; ROW()) &amp; IF(INDIRECT("E" &amp; ROW())="x", " in 2", " in 3"), "")</f>
        <v/>
      </c>
    </row>
    <row r="17" spans="1:14" x14ac:dyDescent="0.3">
      <c r="A17" s="48" t="s">
        <v>86</v>
      </c>
      <c r="B17" s="49"/>
      <c r="C17" s="49"/>
      <c r="D17" s="49"/>
      <c r="E17" s="49"/>
      <c r="F17" s="49"/>
      <c r="G17" s="49"/>
      <c r="H17" s="49"/>
      <c r="I17" s="24"/>
      <c r="J17" s="24"/>
      <c r="K17" s="13"/>
      <c r="L17" s="22"/>
      <c r="M17" s="22"/>
      <c r="N17" s="32"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1" t="s">
        <v>51</v>
      </c>
    </row>
    <row r="19" spans="1:14" x14ac:dyDescent="0.3">
      <c r="A19" s="38">
        <v>1</v>
      </c>
      <c r="B19" s="39" t="s">
        <v>100</v>
      </c>
      <c r="C19" s="38" t="s">
        <v>101</v>
      </c>
      <c r="D19" s="40">
        <v>0.51959999999999995</v>
      </c>
      <c r="E19" s="38" t="s">
        <v>71</v>
      </c>
      <c r="F19" s="38">
        <v>167</v>
      </c>
      <c r="G19" s="38">
        <v>98</v>
      </c>
      <c r="H19" s="38">
        <v>2.4300000667572021</v>
      </c>
      <c r="I19" s="24"/>
      <c r="J19" s="24"/>
      <c r="K19" s="35">
        <v>0.375</v>
      </c>
      <c r="L19" s="22"/>
      <c r="M19" s="22"/>
      <c r="N19" s="32" t="str" cm="1">
        <f t="array" aca="1" ref="N19" ca="1">IF(INDIRECT("M" &amp; ROW())="x", INDIRECT("B" &amp; ROW()) &amp; IF(INDIRECT("E" &amp; ROW())="x", " in 2", " in 3"), "")</f>
        <v/>
      </c>
    </row>
    <row r="20" spans="1:14" ht="156" x14ac:dyDescent="0.3">
      <c r="A20" s="41"/>
      <c r="B20" s="50" t="s">
        <v>102</v>
      </c>
      <c r="C20" s="41" t="s">
        <v>103</v>
      </c>
      <c r="D20" s="43">
        <v>0.48039999999999999</v>
      </c>
      <c r="E20" s="41"/>
      <c r="F20" s="41">
        <v>168</v>
      </c>
      <c r="G20" s="41">
        <v>60</v>
      </c>
      <c r="H20" s="41">
        <v>1.5750000476837158</v>
      </c>
      <c r="I20" s="24">
        <v>1.67</v>
      </c>
      <c r="J20" s="24">
        <v>1.75</v>
      </c>
      <c r="K20" s="44" t="s">
        <v>119</v>
      </c>
      <c r="L20" s="22">
        <v>7</v>
      </c>
      <c r="M20" s="37" t="s">
        <v>71</v>
      </c>
      <c r="N20" s="32" t="str" cm="1">
        <f t="array" aca="1" ref="N20" ca="1">IF(INDIRECT("M" &amp; ROW())="x", INDIRECT("B" &amp; ROW()) &amp; IF(INDIRECT("E" &amp; ROW())="x", " in 2", " in 3"), "")</f>
        <v>Lola Radivojevic in 3</v>
      </c>
    </row>
    <row r="21" spans="1:14" x14ac:dyDescent="0.3">
      <c r="A21" s="38">
        <v>2</v>
      </c>
      <c r="B21" s="39" t="s">
        <v>87</v>
      </c>
      <c r="C21" s="38" t="s">
        <v>55</v>
      </c>
      <c r="D21" s="40">
        <v>0.48530000000000001</v>
      </c>
      <c r="E21" s="38" t="s">
        <v>71</v>
      </c>
      <c r="F21" s="38">
        <v>214</v>
      </c>
      <c r="G21" s="38">
        <v>124</v>
      </c>
      <c r="H21" s="38">
        <v>2.0699999332427979</v>
      </c>
      <c r="I21" s="24"/>
      <c r="J21" s="24"/>
      <c r="K21" s="13"/>
      <c r="L21" s="22"/>
      <c r="M21" s="22"/>
      <c r="N21" s="32" t="str" cm="1">
        <f t="array" aca="1" ref="N21" ca="1">IF(INDIRECT("M" &amp; ROW())="x", INDIRECT("B" &amp; ROW()) &amp; IF(INDIRECT("E" &amp; ROW())="x", " in 2", " in 3"), "")</f>
        <v/>
      </c>
    </row>
    <row r="22" spans="1:14" ht="171.6" x14ac:dyDescent="0.3">
      <c r="A22" s="41"/>
      <c r="B22" s="42" t="s">
        <v>88</v>
      </c>
      <c r="C22" s="41" t="s">
        <v>89</v>
      </c>
      <c r="D22" s="43">
        <v>0.51470000000000005</v>
      </c>
      <c r="E22" s="41"/>
      <c r="F22" s="41">
        <v>172</v>
      </c>
      <c r="G22" s="41">
        <v>133</v>
      </c>
      <c r="H22" s="41">
        <v>1.7749999761581421</v>
      </c>
      <c r="I22" s="24">
        <v>1.8</v>
      </c>
      <c r="J22" s="24">
        <v>1.8</v>
      </c>
      <c r="K22" s="44" t="s">
        <v>120</v>
      </c>
      <c r="L22" s="22">
        <v>7</v>
      </c>
      <c r="M22" s="37" t="s">
        <v>71</v>
      </c>
      <c r="N22" s="32" t="str" cm="1">
        <f t="array" aca="1" ref="N22" ca="1">IF(INDIRECT("M" &amp; ROW())="x", INDIRECT("B" &amp; ROW()) &amp; IF(INDIRECT("E" &amp; ROW())="x", " in 2", " in 3"), "")</f>
        <v>Tamara Zidansek in 3</v>
      </c>
    </row>
    <row r="23" spans="1:14" x14ac:dyDescent="0.3">
      <c r="A23" s="38">
        <v>3</v>
      </c>
      <c r="B23" s="39" t="s">
        <v>108</v>
      </c>
      <c r="C23" s="38" t="s">
        <v>83</v>
      </c>
      <c r="D23" s="40">
        <v>0.44850000000000001</v>
      </c>
      <c r="E23" s="38" t="s">
        <v>71</v>
      </c>
      <c r="F23" s="38">
        <v>125</v>
      </c>
      <c r="G23" s="38">
        <v>61</v>
      </c>
      <c r="H23" s="38">
        <v>1.8400000333786011</v>
      </c>
      <c r="I23" s="24">
        <v>1.9</v>
      </c>
      <c r="J23" s="24">
        <v>2.1</v>
      </c>
      <c r="K23" s="13"/>
      <c r="L23" s="22"/>
      <c r="M23" s="22"/>
      <c r="N23" s="32" t="str" cm="1">
        <f t="array" aca="1" ref="N23" ca="1">IF(INDIRECT("M" &amp; ROW())="x", INDIRECT("B" &amp; ROW()) &amp; IF(INDIRECT("E" &amp; ROW())="x", " in 2", " in 3"), "")</f>
        <v/>
      </c>
    </row>
    <row r="24" spans="1:14" ht="187.2" x14ac:dyDescent="0.3">
      <c r="A24" s="41"/>
      <c r="B24" s="42" t="s">
        <v>109</v>
      </c>
      <c r="C24" s="41" t="s">
        <v>110</v>
      </c>
      <c r="D24" s="43">
        <v>0.55149999999999999</v>
      </c>
      <c r="E24" s="41"/>
      <c r="F24" s="41">
        <v>136</v>
      </c>
      <c r="G24" s="41">
        <v>129</v>
      </c>
      <c r="H24" s="41">
        <v>1.9800000190734863</v>
      </c>
      <c r="I24" s="24"/>
      <c r="J24" s="24">
        <v>1.9</v>
      </c>
      <c r="K24" s="44" t="s">
        <v>121</v>
      </c>
      <c r="L24" s="22">
        <v>6.5</v>
      </c>
      <c r="M24" s="37" t="s">
        <v>71</v>
      </c>
      <c r="N24" s="32" t="str" cm="1">
        <f t="array" aca="1" ref="N24" ca="1">IF(INDIRECT("M" &amp; ROW())="x", INDIRECT("B" &amp; ROW()) &amp; IF(INDIRECT("E" &amp; ROW())="x", " in 2", " in 3"), "")</f>
        <v>Oleksandra Oliynykova in 3</v>
      </c>
    </row>
    <row r="25" spans="1:14" x14ac:dyDescent="0.3">
      <c r="A25" s="38">
        <v>4</v>
      </c>
      <c r="B25" s="39" t="s">
        <v>111</v>
      </c>
      <c r="C25" s="38" t="s">
        <v>66</v>
      </c>
      <c r="D25" s="40">
        <v>0.36170000000000002</v>
      </c>
      <c r="E25" s="38" t="s">
        <v>71</v>
      </c>
      <c r="F25" s="38">
        <v>207</v>
      </c>
      <c r="G25" s="38">
        <v>165</v>
      </c>
      <c r="H25" s="38">
        <v>1.909000039100647</v>
      </c>
      <c r="I25" s="24"/>
      <c r="J25" s="24"/>
      <c r="K25" s="13"/>
      <c r="L25" s="22"/>
      <c r="M25" s="22"/>
      <c r="N25" s="32" t="str" cm="1">
        <f t="array" aca="1" ref="N25" ca="1">IF(INDIRECT("M" &amp; ROW())="x", INDIRECT("B" &amp; ROW()) &amp; IF(INDIRECT("E" &amp; ROW())="x", " in 2", " in 3"), "")</f>
        <v/>
      </c>
    </row>
    <row r="26" spans="1:14" ht="156" x14ac:dyDescent="0.3">
      <c r="A26" s="41"/>
      <c r="B26" s="42" t="s">
        <v>112</v>
      </c>
      <c r="C26" s="41" t="s">
        <v>103</v>
      </c>
      <c r="D26" s="43">
        <v>0.63829999999999998</v>
      </c>
      <c r="E26" s="41"/>
      <c r="F26" s="41">
        <v>225</v>
      </c>
      <c r="G26" s="41">
        <v>583</v>
      </c>
      <c r="H26" s="41">
        <v>1.909000039100647</v>
      </c>
      <c r="I26" s="24">
        <v>1.72</v>
      </c>
      <c r="J26" s="24">
        <v>1.8</v>
      </c>
      <c r="K26" s="44" t="s">
        <v>122</v>
      </c>
      <c r="L26" s="22">
        <v>6.5</v>
      </c>
      <c r="M26" s="37" t="s">
        <v>71</v>
      </c>
      <c r="N26" s="32" t="str" cm="1">
        <f t="array" aca="1" ref="N26" ca="1">IF(INDIRECT("M" &amp; ROW())="x", INDIRECT("B" &amp; ROW()) &amp; IF(INDIRECT("E" &amp; ROW())="x", " in 2", " in 3"), "")</f>
        <v>Teodora Kostovic in 3</v>
      </c>
    </row>
    <row r="27" spans="1:14" x14ac:dyDescent="0.3">
      <c r="A27" s="38">
        <v>5</v>
      </c>
      <c r="B27" s="45" t="s">
        <v>95</v>
      </c>
      <c r="C27" s="38" t="s">
        <v>96</v>
      </c>
      <c r="D27" s="40">
        <v>0.75060000000000004</v>
      </c>
      <c r="E27" s="38" t="s">
        <v>71</v>
      </c>
      <c r="F27" s="38">
        <v>358</v>
      </c>
      <c r="G27" s="38">
        <v>544</v>
      </c>
      <c r="H27" s="38">
        <v>1.3320000171661377</v>
      </c>
      <c r="I27" s="24">
        <v>1.21</v>
      </c>
      <c r="J27" s="24">
        <v>1.35</v>
      </c>
      <c r="K27" s="13"/>
      <c r="L27" s="22"/>
      <c r="M27" s="37" t="s">
        <v>71</v>
      </c>
      <c r="N27" s="32" t="str" cm="1">
        <f t="array" aca="1" ref="N27" ca="1">IF(INDIRECT("M" &amp; ROW())="x", INDIRECT("B" &amp; ROW()) &amp; IF(INDIRECT("E" &amp; ROW())="x", " in 2", " in 3"), "")</f>
        <v>Tiphanie Lemaitre in 2</v>
      </c>
    </row>
    <row r="28" spans="1:14" ht="124.8" x14ac:dyDescent="0.3">
      <c r="A28" s="41"/>
      <c r="B28" s="42" t="s">
        <v>97</v>
      </c>
      <c r="C28" s="41" t="s">
        <v>98</v>
      </c>
      <c r="D28" s="43">
        <v>0.24940000000000001</v>
      </c>
      <c r="E28" s="41"/>
      <c r="F28" s="41" t="s">
        <v>99</v>
      </c>
      <c r="G28" s="41">
        <v>476</v>
      </c>
      <c r="H28" s="41">
        <v>3.3599998950958252</v>
      </c>
      <c r="I28" s="24"/>
      <c r="J28" s="24"/>
      <c r="K28" s="44" t="s">
        <v>123</v>
      </c>
      <c r="L28" s="22">
        <v>7</v>
      </c>
      <c r="M28" s="22"/>
      <c r="N28" s="32" t="str" cm="1">
        <f t="array" aca="1" ref="N28" ca="1">IF(INDIRECT("M" &amp; ROW())="x", INDIRECT("B" &amp; ROW()) &amp; IF(INDIRECT("E" &amp; ROW())="x", " in 2", " in 3"), "")</f>
        <v/>
      </c>
    </row>
    <row r="29" spans="1:14" x14ac:dyDescent="0.3">
      <c r="A29" s="38">
        <v>6</v>
      </c>
      <c r="B29" s="39" t="s">
        <v>90</v>
      </c>
      <c r="C29" s="38" t="s">
        <v>60</v>
      </c>
      <c r="D29" s="40">
        <v>0.4007</v>
      </c>
      <c r="E29" s="38" t="s">
        <v>71</v>
      </c>
      <c r="F29" s="38">
        <v>453</v>
      </c>
      <c r="G29" s="38">
        <v>245</v>
      </c>
      <c r="H29" s="38">
        <v>1.9620000123977661</v>
      </c>
      <c r="I29" s="24"/>
      <c r="J29" s="24"/>
      <c r="K29" s="13"/>
      <c r="L29" s="22"/>
      <c r="M29" s="22"/>
      <c r="N29" s="32" t="str" cm="1">
        <f t="array" aca="1" ref="N29" ca="1">IF(INDIRECT("M" &amp; ROW())="x", INDIRECT("B" &amp; ROW()) &amp; IF(INDIRECT("E" &amp; ROW())="x", " in 2", " in 3"), "")</f>
        <v/>
      </c>
    </row>
    <row r="30" spans="1:14" ht="156" x14ac:dyDescent="0.3">
      <c r="A30" s="41"/>
      <c r="B30" s="42" t="s">
        <v>91</v>
      </c>
      <c r="C30" s="41" t="s">
        <v>60</v>
      </c>
      <c r="D30" s="43">
        <v>0.59930000000000005</v>
      </c>
      <c r="E30" s="41"/>
      <c r="F30" s="41">
        <v>256</v>
      </c>
      <c r="G30" s="41">
        <v>85</v>
      </c>
      <c r="H30" s="41">
        <v>1.8550000190734863</v>
      </c>
      <c r="I30" s="24">
        <v>1.72</v>
      </c>
      <c r="J30" s="24">
        <v>1.8</v>
      </c>
      <c r="K30" s="44" t="s">
        <v>124</v>
      </c>
      <c r="L30" s="22">
        <v>6.5</v>
      </c>
      <c r="M30" s="37" t="s">
        <v>71</v>
      </c>
      <c r="N30" s="32" t="str" cm="1">
        <f t="array" aca="1" ref="N30" ca="1">IF(INDIRECT("M" &amp; ROW())="x", INDIRECT("B" &amp; ROW()) &amp; IF(INDIRECT("E" &amp; ROW())="x", " in 2", " in 3"), "")</f>
        <v>Nicole Fossa Huergo in 3</v>
      </c>
    </row>
    <row r="31" spans="1:14" x14ac:dyDescent="0.3">
      <c r="A31" s="38">
        <v>7</v>
      </c>
      <c r="B31" s="39" t="s">
        <v>116</v>
      </c>
      <c r="C31" s="38" t="s">
        <v>55</v>
      </c>
      <c r="D31" s="40">
        <v>0.14119999999999999</v>
      </c>
      <c r="E31" s="38"/>
      <c r="F31" s="38">
        <v>182</v>
      </c>
      <c r="G31" s="38">
        <v>104</v>
      </c>
      <c r="H31" s="38">
        <v>4.0199999809265137</v>
      </c>
      <c r="I31" s="24"/>
      <c r="J31" s="24"/>
      <c r="K31" s="13"/>
      <c r="L31" s="22"/>
      <c r="M31" s="22"/>
      <c r="N31" s="32" t="str" cm="1">
        <f t="array" aca="1" ref="N31" ca="1">IF(INDIRECT("M" &amp; ROW())="x", INDIRECT("B" &amp; ROW()) &amp; IF(INDIRECT("E" &amp; ROW())="x", " in 2", " in 3"), "")</f>
        <v/>
      </c>
    </row>
    <row r="32" spans="1:14" ht="187.2" x14ac:dyDescent="0.3">
      <c r="A32" s="41"/>
      <c r="B32" s="50" t="s">
        <v>117</v>
      </c>
      <c r="C32" s="41" t="s">
        <v>118</v>
      </c>
      <c r="D32" s="43">
        <v>0.85880000000000001</v>
      </c>
      <c r="E32" s="41" t="s">
        <v>71</v>
      </c>
      <c r="F32" s="41">
        <v>104</v>
      </c>
      <c r="G32" s="41">
        <v>41</v>
      </c>
      <c r="H32" s="41">
        <v>1.2510000467300415</v>
      </c>
      <c r="I32" s="24">
        <v>1.3</v>
      </c>
      <c r="J32" s="24">
        <v>1.35</v>
      </c>
      <c r="K32" s="44" t="s">
        <v>125</v>
      </c>
      <c r="L32" s="22">
        <v>7.5</v>
      </c>
      <c r="M32" s="37" t="s">
        <v>71</v>
      </c>
      <c r="N32" s="32" t="str" cm="1">
        <f t="array" aca="1" ref="N32" ca="1">IF(INDIRECT("M" &amp; ROW())="x", INDIRECT("B" &amp; ROW()) &amp; IF(INDIRECT("E" &amp; ROW())="x", " in 2", " in 3"), "")</f>
        <v>Darja Semenistaja in 2</v>
      </c>
    </row>
    <row r="33" spans="1:14" x14ac:dyDescent="0.3">
      <c r="A33" s="38">
        <v>8</v>
      </c>
      <c r="B33" s="39" t="s">
        <v>106</v>
      </c>
      <c r="C33" s="38" t="s">
        <v>60</v>
      </c>
      <c r="D33" s="40">
        <v>0.25530000000000003</v>
      </c>
      <c r="E33" s="38" t="s">
        <v>71</v>
      </c>
      <c r="F33" s="38">
        <v>432</v>
      </c>
      <c r="G33" s="38">
        <v>93</v>
      </c>
      <c r="H33" s="38">
        <v>1.9010000228881836</v>
      </c>
      <c r="I33" s="24">
        <v>1.87</v>
      </c>
      <c r="J33" s="24">
        <v>2.1</v>
      </c>
      <c r="K33" s="13"/>
      <c r="L33" s="22"/>
      <c r="M33" s="22"/>
      <c r="N33" s="32" t="str" cm="1">
        <f t="array" aca="1" ref="N33" ca="1">IF(INDIRECT("M" &amp; ROW())="x", INDIRECT("B" &amp; ROW()) &amp; IF(INDIRECT("E" &amp; ROW())="x", " in 2", " in 3"), "")</f>
        <v/>
      </c>
    </row>
    <row r="34" spans="1:14" ht="187.2" x14ac:dyDescent="0.3">
      <c r="A34" s="41"/>
      <c r="B34" s="42" t="s">
        <v>107</v>
      </c>
      <c r="C34" s="41" t="s">
        <v>55</v>
      </c>
      <c r="D34" s="43">
        <v>0.74470000000000003</v>
      </c>
      <c r="E34" s="41"/>
      <c r="F34" s="41">
        <v>251</v>
      </c>
      <c r="G34" s="41">
        <v>325</v>
      </c>
      <c r="H34" s="41">
        <v>1.9170000553131104</v>
      </c>
      <c r="I34" s="24"/>
      <c r="J34" s="24">
        <v>1.9</v>
      </c>
      <c r="K34" s="44" t="s">
        <v>126</v>
      </c>
      <c r="L34" s="22">
        <v>7</v>
      </c>
      <c r="M34" s="37" t="s">
        <v>71</v>
      </c>
      <c r="N34" s="32" t="str" cm="1">
        <f t="array" aca="1" ref="N34" ca="1">IF(INDIRECT("M" &amp; ROW())="x", INDIRECT("B" &amp; ROW()) &amp; IF(INDIRECT("E" &amp; ROW())="x", " in 2", " in 3"), "")</f>
        <v>Aliona Bolsova in 3</v>
      </c>
    </row>
    <row r="35" spans="1:14" x14ac:dyDescent="0.3">
      <c r="A35" s="38">
        <v>9</v>
      </c>
      <c r="B35" s="39" t="s">
        <v>104</v>
      </c>
      <c r="C35" s="38" t="s">
        <v>60</v>
      </c>
      <c r="D35" s="40">
        <v>0.1444</v>
      </c>
      <c r="E35" s="38"/>
      <c r="F35" s="38">
        <v>667</v>
      </c>
      <c r="G35" s="38">
        <v>194</v>
      </c>
      <c r="H35" s="38">
        <v>5.8000001907348633</v>
      </c>
      <c r="I35" s="24"/>
      <c r="J35" s="24"/>
      <c r="K35" s="13"/>
      <c r="L35" s="22"/>
      <c r="M35" s="22"/>
      <c r="N35" s="32" t="str" cm="1">
        <f t="array" aca="1" ref="N35" ca="1">IF(INDIRECT("M" &amp; ROW())="x", INDIRECT("B" &amp; ROW()) &amp; IF(INDIRECT("E" &amp; ROW())="x", " in 2", " in 3"), "")</f>
        <v/>
      </c>
    </row>
    <row r="36" spans="1:14" ht="156" x14ac:dyDescent="0.3">
      <c r="A36" s="41"/>
      <c r="B36" s="50" t="s">
        <v>105</v>
      </c>
      <c r="C36" s="41" t="s">
        <v>94</v>
      </c>
      <c r="D36" s="43">
        <v>0.85560000000000003</v>
      </c>
      <c r="E36" s="41" t="s">
        <v>71</v>
      </c>
      <c r="F36" s="41">
        <v>121</v>
      </c>
      <c r="G36" s="41">
        <v>303</v>
      </c>
      <c r="H36" s="41">
        <v>1.1440000534057617</v>
      </c>
      <c r="I36" s="24">
        <v>1.1499999999999999</v>
      </c>
      <c r="J36" s="24">
        <v>1.2</v>
      </c>
      <c r="K36" s="44" t="s">
        <v>127</v>
      </c>
      <c r="L36" s="22">
        <v>7.5</v>
      </c>
      <c r="M36" s="37" t="s">
        <v>71</v>
      </c>
      <c r="N36" s="32" t="str" cm="1">
        <f t="array" aca="1" ref="N36" ca="1">IF(INDIRECT("M" &amp; ROW())="x", INDIRECT("B" &amp; ROW()) &amp; IF(INDIRECT("E" &amp; ROW())="x", " in 2", " in 3"), "")</f>
        <v>Julia Grabher in 2</v>
      </c>
    </row>
    <row r="37" spans="1:14" x14ac:dyDescent="0.3">
      <c r="A37" s="38">
        <v>10</v>
      </c>
      <c r="B37" s="45" t="s">
        <v>92</v>
      </c>
      <c r="C37" s="38" t="s">
        <v>69</v>
      </c>
      <c r="D37" s="40">
        <v>0.7409</v>
      </c>
      <c r="E37" s="38"/>
      <c r="F37" s="38">
        <v>116</v>
      </c>
      <c r="G37" s="38">
        <v>142</v>
      </c>
      <c r="H37" s="38">
        <v>1.5410000085830688</v>
      </c>
      <c r="I37" s="24">
        <v>1.47</v>
      </c>
      <c r="J37" s="24">
        <v>1.6</v>
      </c>
      <c r="K37" s="13"/>
      <c r="L37" s="22"/>
      <c r="M37" s="37" t="s">
        <v>71</v>
      </c>
      <c r="N37" s="32" t="str" cm="1">
        <f t="array" aca="1" ref="N37" ca="1">IF(INDIRECT("M" &amp; ROW())="x", INDIRECT("B" &amp; ROW()) &amp; IF(INDIRECT("E" &amp; ROW())="x", " in 2", " in 3"), "")</f>
        <v>Simona Waltert in 3</v>
      </c>
    </row>
    <row r="38" spans="1:14" ht="171.6" x14ac:dyDescent="0.3">
      <c r="A38" s="41"/>
      <c r="B38" s="42" t="s">
        <v>93</v>
      </c>
      <c r="C38" s="41" t="s">
        <v>94</v>
      </c>
      <c r="D38" s="43">
        <v>0.2591</v>
      </c>
      <c r="E38" s="41" t="s">
        <v>71</v>
      </c>
      <c r="F38" s="41">
        <v>133</v>
      </c>
      <c r="G38" s="41">
        <v>126</v>
      </c>
      <c r="H38" s="41">
        <v>2.5099999904632568</v>
      </c>
      <c r="I38" s="24"/>
      <c r="J38" s="24"/>
      <c r="K38" s="44" t="s">
        <v>128</v>
      </c>
      <c r="L38" s="22">
        <v>7</v>
      </c>
      <c r="M38" s="22"/>
      <c r="N38" s="32" t="str" cm="1">
        <f t="array" aca="1" ref="N38" ca="1">IF(INDIRECT("M" &amp; ROW())="x", INDIRECT("B" &amp; ROW()) &amp; IF(INDIRECT("E" &amp; ROW())="x", " in 2", " in 3"), "")</f>
        <v/>
      </c>
    </row>
    <row r="39" spans="1:14" x14ac:dyDescent="0.3">
      <c r="A39" s="38">
        <v>11</v>
      </c>
      <c r="B39" s="45" t="s">
        <v>113</v>
      </c>
      <c r="C39" s="38" t="s">
        <v>114</v>
      </c>
      <c r="D39" s="40">
        <v>0.70709999999999995</v>
      </c>
      <c r="E39" s="38" t="s">
        <v>71</v>
      </c>
      <c r="F39" s="38">
        <v>135</v>
      </c>
      <c r="G39" s="38">
        <v>70</v>
      </c>
      <c r="H39" s="38">
        <v>1.1979999542236328</v>
      </c>
      <c r="I39" s="24">
        <v>1.21</v>
      </c>
      <c r="J39" s="24">
        <v>1.25</v>
      </c>
      <c r="K39" s="13"/>
      <c r="L39" s="22"/>
      <c r="M39" s="37" t="s">
        <v>71</v>
      </c>
      <c r="N39" s="32" t="str" cm="1">
        <f t="array" aca="1" ref="N39" ca="1">IF(INDIRECT("M" &amp; ROW())="x", INDIRECT("B" &amp; ROW()) &amp; IF(INDIRECT("E" &amp; ROW())="x", " in 2", " in 3"), "")</f>
        <v>Maja Chwalinska in 2</v>
      </c>
    </row>
    <row r="40" spans="1:14" ht="156" x14ac:dyDescent="0.3">
      <c r="A40" s="41"/>
      <c r="B40" s="42" t="s">
        <v>115</v>
      </c>
      <c r="C40" s="41" t="s">
        <v>66</v>
      </c>
      <c r="D40" s="43">
        <v>0.29289999999999999</v>
      </c>
      <c r="E40" s="41"/>
      <c r="F40" s="41">
        <v>204</v>
      </c>
      <c r="G40" s="41">
        <v>352</v>
      </c>
      <c r="H40" s="41">
        <v>4.6999998092651367</v>
      </c>
      <c r="I40" s="24"/>
      <c r="J40" s="24"/>
      <c r="K40" s="44" t="s">
        <v>129</v>
      </c>
      <c r="L40" s="22">
        <v>7.5</v>
      </c>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19:H40">
    <sortCondition ref="A19:A4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2025-09-30T07:31:47Z</dcterms:modified>
</cp:coreProperties>
</file>