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28E0AFA1-F800-40CD-8313-72EFE868A25E}" xr6:coauthVersionLast="47" xr6:coauthVersionMax="47" xr10:uidLastSave="{00000000-0000-0000-0000-000000000000}"/>
  <bookViews>
    <workbookView xWindow="-84" yWindow="300" windowWidth="23232" windowHeight="12180"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70" i="1" a="1"/>
  <c r="N35" i="1" a="1"/>
  <c r="N146" i="1" a="1"/>
  <c r="N24" i="6" a="1"/>
  <c r="N73" i="1" a="1"/>
  <c r="N16" i="1" a="1"/>
  <c r="N77" i="1" a="1"/>
  <c r="N195" i="6" a="1"/>
  <c r="N62" i="1" a="1"/>
  <c r="N95" i="1" a="1"/>
  <c r="N98" i="1" a="1"/>
  <c r="N157" i="6" a="1"/>
  <c r="N92" i="6" a="1"/>
  <c r="N18" i="6" a="1"/>
  <c r="N89" i="1" a="1"/>
  <c r="N142" i="6" a="1"/>
  <c r="N116" i="1" a="1"/>
  <c r="N46" i="1" a="1"/>
  <c r="N122" i="6" a="1"/>
  <c r="N56" i="6" a="1"/>
  <c r="N172" i="1" a="1"/>
  <c r="N132" i="6" a="1"/>
  <c r="N110" i="6" a="1"/>
  <c r="N80" i="6" a="1"/>
  <c r="N17" i="1" a="1"/>
  <c r="N141" i="6" a="1"/>
  <c r="N168" i="6" a="1"/>
  <c r="N39" i="1" a="1"/>
  <c r="N190" i="6" a="1"/>
  <c r="N152" i="6" a="1"/>
  <c r="N107" i="1" a="1"/>
  <c r="N64" i="1" a="1"/>
  <c r="N54" i="1" a="1"/>
  <c r="N34" i="1" a="1"/>
  <c r="N43" i="1" a="1"/>
  <c r="N203" i="6" a="1"/>
  <c r="N114" i="6" a="1"/>
  <c r="N129" i="6" a="1"/>
  <c r="N87" i="1" a="1"/>
  <c r="N201" i="6" a="1"/>
  <c r="N142" i="1" a="1"/>
  <c r="N21" i="6" a="1"/>
  <c r="N61" i="6" a="1"/>
  <c r="N116" i="6" a="1"/>
  <c r="N80" i="1" a="1"/>
  <c r="N28" i="6" a="1"/>
  <c r="N160" i="6" a="1"/>
  <c r="N15" i="6" a="1"/>
  <c r="N51" i="6" a="1"/>
  <c r="N212" i="6" a="1"/>
  <c r="N124" i="6" a="1"/>
  <c r="N214" i="6" a="1"/>
  <c r="N7" i="6" a="1"/>
  <c r="N124" i="1" a="1"/>
  <c r="N14" i="1" a="1"/>
  <c r="N58" i="1" a="1"/>
  <c r="N106" i="6" a="1"/>
  <c r="N91" i="1" a="1"/>
  <c r="N30" i="1" a="1"/>
  <c r="N73" i="6" a="1"/>
  <c r="N182" i="6" a="1"/>
  <c r="N70" i="1" a="1"/>
  <c r="N77" i="6" a="1"/>
  <c r="N69" i="6" a="1"/>
  <c r="N84" i="1" a="1"/>
  <c r="N10" i="1" a="1"/>
  <c r="N25" i="1" a="1"/>
  <c r="N56" i="1" a="1"/>
  <c r="N120" i="6" a="1"/>
  <c r="N110" i="1" a="1"/>
  <c r="N125" i="1" a="1"/>
  <c r="N23" i="1" a="1"/>
  <c r="N198" i="6" a="1"/>
  <c r="N22" i="6" a="1"/>
  <c r="N164" i="6" a="1"/>
  <c r="N50" i="6" a="1"/>
  <c r="N54" i="6" a="1"/>
  <c r="N153" i="1" a="1"/>
  <c r="N152" i="1" a="1"/>
  <c r="N17" i="6" a="1"/>
  <c r="N48" i="6" a="1"/>
  <c r="N138" i="1" a="1"/>
  <c r="N30" i="6" a="1"/>
  <c r="N126" i="6" a="1"/>
  <c r="N59" i="1" a="1"/>
  <c r="N104" i="6" a="1"/>
  <c r="N85" i="6" a="1"/>
  <c r="N71" i="6" a="1"/>
  <c r="N188" i="6" a="1"/>
  <c r="N176" i="6" a="1"/>
  <c r="N109" i="6" a="1"/>
  <c r="N32" i="1" a="1"/>
  <c r="N205" i="6" a="1"/>
  <c r="N76" i="6" a="1"/>
  <c r="N27" i="1" a="1"/>
  <c r="N103" i="6" a="1"/>
  <c r="N118" i="1" a="1"/>
  <c r="N130" i="1" a="1"/>
  <c r="N211" i="6" a="1"/>
  <c r="N47" i="6" a="1"/>
  <c r="N89" i="6" a="1"/>
  <c r="N126" i="1" a="1"/>
  <c r="N87" i="6" a="1"/>
  <c r="N67" i="1" a="1"/>
  <c r="N67" i="6" a="1"/>
  <c r="N50" i="1" a="1"/>
  <c r="N99" i="1" a="1"/>
  <c r="N71" i="1" a="1"/>
  <c r="N165" i="6" a="1"/>
  <c r="N94" i="6" a="1"/>
  <c r="N45" i="1" a="1"/>
  <c r="N40" i="6" a="1"/>
  <c r="N144" i="1" a="1"/>
  <c r="N191" i="6" a="1"/>
  <c r="N21" i="1" a="1"/>
  <c r="N83" i="1" a="1"/>
  <c r="N60" i="1" a="1"/>
  <c r="N159" i="6" a="1"/>
  <c r="N137" i="6" a="1"/>
  <c r="N8" i="1" a="1"/>
  <c r="N143" i="1" a="1"/>
  <c r="N95" i="6" a="1"/>
  <c r="N175" i="6" a="1"/>
  <c r="N12" i="1" a="1"/>
  <c r="N113" i="1" a="1"/>
  <c r="N127" i="6" a="1"/>
  <c r="N148" i="6" a="1"/>
  <c r="N192" i="6" a="1"/>
  <c r="N66" i="1" a="1"/>
  <c r="N88" i="6" a="1"/>
  <c r="N138" i="6" a="1"/>
  <c r="N51" i="1" a="1"/>
  <c r="N117" i="6" a="1"/>
  <c r="N189" i="6" a="1"/>
  <c r="N174" i="1" a="1"/>
  <c r="N176" i="1" a="1"/>
  <c r="N133" i="1" a="1"/>
  <c r="N101" i="1" a="1"/>
  <c r="N68" i="6" a="1"/>
  <c r="N179" i="6" a="1"/>
  <c r="N32" i="6" a="1"/>
  <c r="N64" i="6" a="1"/>
  <c r="N141" i="1" a="1"/>
  <c r="N60" i="6" a="1"/>
  <c r="N206" i="6" a="1"/>
  <c r="N106" i="1" a="1"/>
  <c r="N166" i="1" a="1"/>
  <c r="N178" i="6" a="1"/>
  <c r="N66" i="6" a="1"/>
  <c r="N69" i="1" a="1"/>
  <c r="N9" i="1" a="1"/>
  <c r="N197" i="6" a="1"/>
  <c r="N100" i="6" a="1"/>
  <c r="N85" i="1" a="1"/>
  <c r="N151" i="1" a="1"/>
  <c r="N90" i="6" a="1"/>
  <c r="N19" i="1" a="1"/>
  <c r="N81" i="1" a="1"/>
  <c r="N105" i="6" a="1"/>
  <c r="N47" i="1" a="1"/>
  <c r="N20" i="6" a="1"/>
  <c r="N115" i="1" a="1"/>
  <c r="N158" i="6" a="1"/>
  <c r="N42" i="1" a="1"/>
  <c r="N58" i="6" a="1"/>
  <c r="N65" i="1" a="1"/>
  <c r="N78" i="1" a="1"/>
  <c r="N173" i="1" a="1"/>
  <c r="N88" i="1" a="1"/>
  <c r="N180" i="1" a="1"/>
  <c r="N82" i="1" a="1"/>
  <c r="N186" i="6" a="1"/>
  <c r="N114" i="1" a="1"/>
  <c r="N161" i="1" a="1"/>
  <c r="N179" i="1" a="1"/>
  <c r="N199" i="6" a="1"/>
  <c r="N65" i="6" a="1"/>
  <c r="N108" i="1" a="1"/>
  <c r="N196" i="6" a="1"/>
  <c r="N163" i="6" a="1"/>
  <c r="N46" i="6" a="1"/>
  <c r="N167" i="6" a="1"/>
  <c r="N18" i="1" a="1"/>
  <c r="N49" i="1" a="1"/>
  <c r="N170" i="6" a="1"/>
  <c r="N16" i="6" a="1"/>
  <c r="N155" i="1" a="1"/>
  <c r="N52" i="6" a="1"/>
  <c r="N115" i="6" a="1"/>
  <c r="N147" i="6" a="1"/>
  <c r="N48" i="1" a="1"/>
  <c r="N102" i="6" a="1"/>
  <c r="N33" i="1" a="1"/>
  <c r="N181" i="6" a="1"/>
  <c r="N20" i="1" a="1"/>
  <c r="N31" i="6" a="1"/>
  <c r="N177" i="1" a="1"/>
  <c r="N25" i="6" a="1"/>
  <c r="N120" i="1" a="1"/>
  <c r="N23" i="6" a="1"/>
  <c r="N139" i="6" a="1"/>
  <c r="N107" i="6" a="1"/>
  <c r="N139" i="1" a="1"/>
  <c r="N123" i="1" a="1"/>
  <c r="N159" i="1" a="1"/>
  <c r="N22" i="1" a="1"/>
  <c r="N123" i="6" a="1"/>
  <c r="N105" i="1" a="1"/>
  <c r="N162" i="6" a="1"/>
  <c r="N146" i="6" a="1"/>
  <c r="N86" i="1" a="1"/>
  <c r="N36" i="1" a="1"/>
  <c r="N49" i="6" a="1"/>
  <c r="N145" i="6" a="1"/>
  <c r="N57" i="6" a="1"/>
  <c r="N136" i="6" a="1"/>
  <c r="N44" i="6" a="1"/>
  <c r="N45" i="6" a="1"/>
  <c r="N135" i="6" a="1"/>
  <c r="N130" i="6" a="1"/>
  <c r="N163" i="1" a="1"/>
  <c r="N162" i="1" a="1"/>
  <c r="N158" i="1" a="1"/>
  <c r="N149" i="1" a="1"/>
  <c r="N41" i="1" a="1"/>
  <c r="N99" i="6" a="1"/>
  <c r="N34" i="6" a="1"/>
  <c r="N132" i="1" a="1"/>
  <c r="N171" i="1" a="1"/>
  <c r="N38" i="1" a="1"/>
  <c r="N113" i="6" a="1"/>
  <c r="N133" i="6" a="1"/>
  <c r="N118" i="6" a="1"/>
  <c r="N26" i="1" a="1"/>
  <c r="N35" i="6" a="1"/>
  <c r="N111" i="1" a="1"/>
  <c r="N93" i="1" a="1"/>
  <c r="N100" i="1" a="1"/>
  <c r="N121" i="1" a="1"/>
  <c r="N59" i="6" a="1"/>
  <c r="N79" i="6" a="1"/>
  <c r="N184" i="6" a="1"/>
  <c r="N62" i="6" a="1"/>
  <c r="N207" i="6" a="1"/>
  <c r="N136" i="1" a="1"/>
  <c r="N208" i="6" a="1"/>
  <c r="N209" i="6" a="1"/>
  <c r="N55" i="1" a="1"/>
  <c r="N119" i="6" a="1"/>
  <c r="N164" i="1" a="1"/>
  <c r="N11" i="1" a="1"/>
  <c r="N31" i="1" a="1"/>
  <c r="N153" i="6" a="1"/>
  <c r="N181" i="1" a="1"/>
  <c r="N169" i="1" a="1"/>
  <c r="N129" i="1" a="1"/>
  <c r="N37" i="1" a="1"/>
  <c r="N128" i="6" a="1"/>
  <c r="N109" i="1" a="1"/>
  <c r="N103" i="1" a="1"/>
  <c r="N7" i="1" a="1"/>
  <c r="N117" i="1" a="1"/>
  <c r="N128" i="1" a="1"/>
  <c r="N160" i="1" a="1"/>
  <c r="N97" i="6" a="1"/>
  <c r="N104" i="1" a="1"/>
  <c r="N96" i="6" a="1"/>
  <c r="N134" i="6" a="1"/>
  <c r="N101" i="6" a="1"/>
  <c r="N122" i="1" a="1"/>
  <c r="N81" i="6" a="1"/>
  <c r="N150" i="1" a="1"/>
  <c r="N57" i="1" a="1"/>
  <c r="N96" i="1" a="1"/>
  <c r="N9" i="6" a="1"/>
  <c r="N28" i="1" a="1"/>
  <c r="N185" i="6" a="1"/>
  <c r="N137" i="1" a="1"/>
  <c r="N161" i="6" a="1"/>
  <c r="N171" i="6" a="1"/>
  <c r="N134" i="1" a="1"/>
  <c r="N52" i="1" a="1"/>
  <c r="N108" i="6" a="1"/>
  <c r="N33" i="6" a="1"/>
  <c r="N135" i="1" a="1"/>
  <c r="N70" i="6" a="1"/>
  <c r="N86" i="6" a="1"/>
  <c r="N41" i="6" a="1"/>
  <c r="N147" i="1" a="1"/>
  <c r="N53" i="1" a="1"/>
  <c r="N94" i="1" a="1"/>
  <c r="N72" i="1" a="1"/>
  <c r="N187" i="6" a="1"/>
  <c r="N38" i="6" a="1"/>
  <c r="N90" i="1" a="1"/>
  <c r="N44" i="1" a="1"/>
  <c r="N167" i="1" a="1"/>
  <c r="N74" i="1" a="1"/>
  <c r="N210" i="6" a="1"/>
  <c r="N98" i="6" a="1"/>
  <c r="N125" i="6" a="1"/>
  <c r="N177" i="6" a="1"/>
  <c r="N204" i="6" a="1"/>
  <c r="N174" i="6" a="1"/>
  <c r="N154" i="1" a="1"/>
  <c r="N202" i="6" a="1"/>
  <c r="N72" i="6" a="1"/>
  <c r="N10" i="6" a="1"/>
  <c r="N148" i="1" a="1"/>
  <c r="N178" i="1" a="1"/>
  <c r="N213" i="6" a="1"/>
  <c r="N180" i="6" a="1"/>
  <c r="N150" i="6" a="1"/>
  <c r="N53" i="6" a="1"/>
  <c r="N42" i="6" a="1"/>
  <c r="N165" i="1" a="1"/>
  <c r="N93" i="6" a="1"/>
  <c r="N92" i="1" a="1"/>
  <c r="N75" i="6" a="1"/>
  <c r="N37" i="6" a="1"/>
  <c r="N143" i="6" a="1"/>
  <c r="N112" i="1" a="1"/>
  <c r="N97" i="1" a="1"/>
  <c r="N36" i="6" a="1"/>
  <c r="N24" i="1" a="1"/>
  <c r="N13" i="6" a="1"/>
  <c r="N91" i="6" a="1"/>
  <c r="N127" i="1" a="1"/>
  <c r="N14" i="6" a="1"/>
  <c r="N84" i="6" a="1"/>
  <c r="N144" i="6" a="1"/>
  <c r="N149" i="6" a="1"/>
  <c r="N12" i="6" a="1"/>
  <c r="N168" i="1" a="1"/>
  <c r="N173" i="6" a="1"/>
  <c r="N26" i="6" a="1"/>
  <c r="N68" i="1" a="1"/>
  <c r="N112" i="6" a="1"/>
  <c r="N121" i="6" a="1"/>
  <c r="N27" i="6" a="1"/>
  <c r="N183" i="6" a="1"/>
  <c r="N111" i="6" a="1"/>
  <c r="N61" i="1" a="1"/>
  <c r="N200" i="6" a="1"/>
  <c r="N169" i="6" a="1"/>
  <c r="N43" i="6" a="1"/>
  <c r="N55" i="6" a="1"/>
  <c r="N82" i="6" a="1"/>
  <c r="N156" i="6" a="1"/>
  <c r="N74" i="6" a="1"/>
  <c r="N172" i="6" a="1"/>
  <c r="N63" i="1" a="1"/>
  <c r="N145" i="1" a="1"/>
  <c r="N193" i="6" a="1"/>
  <c r="N15" i="1" a="1"/>
  <c r="N154" i="6" a="1"/>
  <c r="N131" i="6" a="1"/>
  <c r="N78" i="6" a="1"/>
  <c r="N13" i="1" a="1"/>
  <c r="N102" i="1" a="1"/>
  <c r="N75" i="1" a="1"/>
  <c r="N156" i="1" a="1"/>
  <c r="N157" i="1" a="1"/>
  <c r="N119" i="1" a="1"/>
  <c r="N140" i="6" a="1"/>
  <c r="N39" i="6" a="1"/>
  <c r="N63" i="6" a="1"/>
  <c r="N131" i="1" a="1"/>
  <c r="N83" i="6" a="1"/>
  <c r="N29" i="1" a="1"/>
  <c r="N19" i="6" a="1"/>
  <c r="N79" i="1" a="1"/>
  <c r="N155" i="6" a="1"/>
  <c r="N11" i="6" a="1"/>
  <c r="N140" i="1" a="1"/>
  <c r="N76" i="1" a="1"/>
  <c r="N166" i="6" a="1"/>
  <c r="N8" i="6" a="1"/>
  <c r="N151" i="6" a="1"/>
  <c r="N29" i="6" a="1"/>
  <c r="N194" i="6" a="1"/>
  <c r="N175" i="1" a="1"/>
  <c r="N175" i="1" l="1"/>
  <c r="N194" i="6"/>
  <c r="N29" i="6"/>
  <c r="N151" i="6"/>
  <c r="N8" i="6"/>
  <c r="N166" i="6"/>
  <c r="N76" i="1"/>
  <c r="N140" i="1"/>
  <c r="N11" i="6"/>
  <c r="N155" i="6"/>
  <c r="N79" i="1"/>
  <c r="N19" i="6"/>
  <c r="N29" i="1"/>
  <c r="N83" i="6"/>
  <c r="N131" i="1"/>
  <c r="N63" i="6"/>
  <c r="N39" i="6"/>
  <c r="N140" i="6"/>
  <c r="N119" i="1"/>
  <c r="N157" i="1"/>
  <c r="N156" i="1"/>
  <c r="N75" i="1"/>
  <c r="N102" i="1"/>
  <c r="N13" i="1"/>
  <c r="N78" i="6"/>
  <c r="N131" i="6"/>
  <c r="N154" i="6"/>
  <c r="N15" i="1"/>
  <c r="N193" i="6"/>
  <c r="N145" i="1"/>
  <c r="N63" i="1"/>
  <c r="N172" i="6"/>
  <c r="N74" i="6"/>
  <c r="N156" i="6"/>
  <c r="N82" i="6"/>
  <c r="N55" i="6"/>
  <c r="N43" i="6"/>
  <c r="N169" i="6"/>
  <c r="N200" i="6"/>
  <c r="N61" i="1"/>
  <c r="N111" i="6"/>
  <c r="N183" i="6"/>
  <c r="N27" i="6"/>
  <c r="N121" i="6"/>
  <c r="N112" i="6"/>
  <c r="N68" i="1"/>
  <c r="N26" i="6"/>
  <c r="N173" i="6"/>
  <c r="N168" i="1"/>
  <c r="N12" i="6"/>
  <c r="N149" i="6"/>
  <c r="N144" i="6"/>
  <c r="N84" i="6"/>
  <c r="N14" i="6"/>
  <c r="N127" i="1"/>
  <c r="N91" i="6"/>
  <c r="N13" i="6"/>
  <c r="N24" i="1"/>
  <c r="N36" i="6"/>
  <c r="N97" i="1"/>
  <c r="N112" i="1"/>
  <c r="N143" i="6"/>
  <c r="N37" i="6"/>
  <c r="N75" i="6"/>
  <c r="N92" i="1"/>
  <c r="N93" i="6"/>
  <c r="N165" i="1"/>
  <c r="N42" i="6"/>
  <c r="N53" i="6"/>
  <c r="N150" i="6"/>
  <c r="N180" i="6"/>
  <c r="N213" i="6"/>
  <c r="N178" i="1"/>
  <c r="N148" i="1"/>
  <c r="N10" i="6"/>
  <c r="N72" i="6"/>
  <c r="N202" i="6"/>
  <c r="N154" i="1"/>
  <c r="N174" i="6"/>
  <c r="N204" i="6"/>
  <c r="N177" i="6"/>
  <c r="N125" i="6"/>
  <c r="N98" i="6"/>
  <c r="N210" i="6"/>
  <c r="N74" i="1"/>
  <c r="N167" i="1"/>
  <c r="N44" i="1"/>
  <c r="N90" i="1"/>
  <c r="N38" i="6"/>
  <c r="N187" i="6"/>
  <c r="N72" i="1"/>
  <c r="N94" i="1"/>
  <c r="N53" i="1"/>
  <c r="N147" i="1"/>
  <c r="N41" i="6"/>
  <c r="N86" i="6"/>
  <c r="N70" i="6"/>
  <c r="N135" i="1"/>
  <c r="N33" i="6"/>
  <c r="N108" i="6"/>
  <c r="N52" i="1"/>
  <c r="N134" i="1"/>
  <c r="N171" i="6"/>
  <c r="N161" i="6"/>
  <c r="N137" i="1"/>
  <c r="N185" i="6"/>
  <c r="N28" i="1"/>
  <c r="N9" i="6"/>
  <c r="N96" i="1"/>
  <c r="N57" i="1"/>
  <c r="N150" i="1"/>
  <c r="N81" i="6"/>
  <c r="N122" i="1"/>
  <c r="N101" i="6"/>
  <c r="N134" i="6"/>
  <c r="N96" i="6"/>
  <c r="N104" i="1"/>
  <c r="N97" i="6"/>
  <c r="N160" i="1"/>
  <c r="N128" i="1"/>
  <c r="N117" i="1"/>
  <c r="N7" i="1"/>
  <c r="O7" i="1" s="1"/>
  <c r="N103" i="1"/>
  <c r="N109" i="1"/>
  <c r="N128" i="6"/>
  <c r="N37" i="1"/>
  <c r="N129" i="1"/>
  <c r="N169" i="1"/>
  <c r="N181" i="1"/>
  <c r="N153" i="6"/>
  <c r="N31" i="1"/>
  <c r="N11" i="1"/>
  <c r="N164" i="1"/>
  <c r="N119" i="6"/>
  <c r="N55" i="1"/>
  <c r="N209" i="6"/>
  <c r="N208" i="6"/>
  <c r="N136" i="1"/>
  <c r="N207" i="6"/>
  <c r="N62" i="6"/>
  <c r="N184" i="6"/>
  <c r="N79" i="6"/>
  <c r="N59" i="6"/>
  <c r="N121" i="1"/>
  <c r="N100" i="1"/>
  <c r="N93" i="1"/>
  <c r="N111" i="1"/>
  <c r="N35" i="6"/>
  <c r="N26" i="1"/>
  <c r="N118" i="6"/>
  <c r="N133" i="6"/>
  <c r="N113" i="6"/>
  <c r="N38" i="1"/>
  <c r="N171" i="1"/>
  <c r="N132" i="1"/>
  <c r="N34" i="6"/>
  <c r="N99" i="6"/>
  <c r="N41" i="1"/>
  <c r="N149" i="1"/>
  <c r="N158" i="1"/>
  <c r="N162" i="1"/>
  <c r="N163" i="1"/>
  <c r="N130" i="6"/>
  <c r="N135" i="6"/>
  <c r="N45" i="6"/>
  <c r="N44" i="6"/>
  <c r="N136" i="6"/>
  <c r="N57" i="6"/>
  <c r="N145" i="6"/>
  <c r="N49" i="6"/>
  <c r="N36" i="1"/>
  <c r="N86" i="1"/>
  <c r="N146" i="6"/>
  <c r="N162" i="6"/>
  <c r="N105" i="1"/>
  <c r="N123" i="6"/>
  <c r="N22" i="1"/>
  <c r="N159" i="1"/>
  <c r="N123" i="1"/>
  <c r="N139" i="1"/>
  <c r="N107" i="6"/>
  <c r="N139" i="6"/>
  <c r="N23" i="6"/>
  <c r="N120" i="1"/>
  <c r="N25" i="6"/>
  <c r="N177" i="1"/>
  <c r="N31" i="6"/>
  <c r="N20" i="1"/>
  <c r="N181" i="6"/>
  <c r="N33" i="1"/>
  <c r="N102" i="6"/>
  <c r="N48" i="1"/>
  <c r="N147" i="6"/>
  <c r="N115" i="6"/>
  <c r="N52" i="6"/>
  <c r="N155" i="1"/>
  <c r="N16" i="6"/>
  <c r="N170" i="6"/>
  <c r="N49" i="1"/>
  <c r="N18" i="1"/>
  <c r="N167" i="6"/>
  <c r="N46" i="6"/>
  <c r="N163" i="6"/>
  <c r="N196" i="6"/>
  <c r="N108" i="1"/>
  <c r="N65" i="6"/>
  <c r="N199" i="6"/>
  <c r="N179" i="1"/>
  <c r="N161" i="1"/>
  <c r="N114" i="1"/>
  <c r="N186" i="6"/>
  <c r="N82" i="1"/>
  <c r="N180" i="1"/>
  <c r="N88" i="1"/>
  <c r="N173" i="1"/>
  <c r="N78" i="1"/>
  <c r="N65" i="1"/>
  <c r="N58" i="6"/>
  <c r="N42" i="1"/>
  <c r="N158" i="6"/>
  <c r="N115" i="1"/>
  <c r="N20" i="6"/>
  <c r="N47" i="1"/>
  <c r="N105" i="6"/>
  <c r="N81" i="1"/>
  <c r="N19" i="1"/>
  <c r="N90" i="6"/>
  <c r="N151" i="1"/>
  <c r="N85" i="1"/>
  <c r="N100" i="6"/>
  <c r="N197" i="6"/>
  <c r="N9" i="1"/>
  <c r="N69" i="1"/>
  <c r="N66" i="6"/>
  <c r="N178" i="6"/>
  <c r="N166" i="1"/>
  <c r="N106" i="1"/>
  <c r="N206" i="6"/>
  <c r="N60" i="6"/>
  <c r="N141" i="1"/>
  <c r="N64" i="6"/>
  <c r="N32" i="6"/>
  <c r="N179" i="6"/>
  <c r="N68" i="6"/>
  <c r="N101" i="1"/>
  <c r="N133" i="1"/>
  <c r="N176" i="1"/>
  <c r="N174" i="1"/>
  <c r="N189" i="6"/>
  <c r="N117" i="6"/>
  <c r="N51" i="1"/>
  <c r="N138" i="6"/>
  <c r="N88" i="6"/>
  <c r="N66" i="1"/>
  <c r="N192" i="6"/>
  <c r="N148" i="6"/>
  <c r="N127" i="6"/>
  <c r="N113" i="1"/>
  <c r="N12" i="1"/>
  <c r="N175" i="6"/>
  <c r="N95" i="6"/>
  <c r="N143" i="1"/>
  <c r="N8" i="1"/>
  <c r="O8" i="1" s="1"/>
  <c r="N137" i="6"/>
  <c r="N159" i="6"/>
  <c r="N60" i="1"/>
  <c r="N83" i="1"/>
  <c r="N21" i="1"/>
  <c r="N191" i="6"/>
  <c r="N144" i="1"/>
  <c r="N40" i="6"/>
  <c r="N45" i="1"/>
  <c r="N94" i="6"/>
  <c r="N165" i="6"/>
  <c r="N71" i="1"/>
  <c r="N99" i="1"/>
  <c r="N50" i="1"/>
  <c r="N67" i="6"/>
  <c r="N67" i="1"/>
  <c r="N87" i="6"/>
  <c r="N126" i="1"/>
  <c r="N89" i="6"/>
  <c r="N47" i="6"/>
  <c r="N211" i="6"/>
  <c r="N130" i="1"/>
  <c r="N118" i="1"/>
  <c r="N103" i="6"/>
  <c r="N27" i="1"/>
  <c r="N76" i="6"/>
  <c r="N205" i="6"/>
  <c r="N32" i="1"/>
  <c r="N109" i="6"/>
  <c r="N176" i="6"/>
  <c r="N188" i="6"/>
  <c r="N71" i="6"/>
  <c r="N85" i="6"/>
  <c r="N104" i="6"/>
  <c r="N59" i="1"/>
  <c r="N126" i="6"/>
  <c r="N30" i="6"/>
  <c r="N138" i="1"/>
  <c r="N48" i="6"/>
  <c r="N17" i="6"/>
  <c r="N152" i="1"/>
  <c r="N153" i="1"/>
  <c r="N54" i="6"/>
  <c r="N50" i="6"/>
  <c r="N164" i="6"/>
  <c r="N22" i="6"/>
  <c r="N198" i="6"/>
  <c r="N23" i="1"/>
  <c r="N125" i="1"/>
  <c r="N110" i="1"/>
  <c r="N120" i="6"/>
  <c r="N56" i="1"/>
  <c r="N25" i="1"/>
  <c r="N10" i="1"/>
  <c r="N84" i="1"/>
  <c r="N69" i="6"/>
  <c r="N77" i="6"/>
  <c r="N70" i="1"/>
  <c r="N182" i="6"/>
  <c r="N73" i="6"/>
  <c r="N30" i="1"/>
  <c r="N91" i="1"/>
  <c r="N106" i="6"/>
  <c r="N58" i="1"/>
  <c r="N14" i="1"/>
  <c r="N124" i="1"/>
  <c r="N7" i="6"/>
  <c r="N214" i="6"/>
  <c r="N124" i="6"/>
  <c r="N212" i="6"/>
  <c r="N51" i="6"/>
  <c r="N15" i="6"/>
  <c r="N160" i="6"/>
  <c r="N28" i="6"/>
  <c r="N80" i="1"/>
  <c r="N116" i="6"/>
  <c r="N61" i="6"/>
  <c r="N21" i="6"/>
  <c r="N142" i="1"/>
  <c r="N201" i="6"/>
  <c r="N87" i="1"/>
  <c r="N129" i="6"/>
  <c r="N114" i="6"/>
  <c r="N203" i="6"/>
  <c r="N43" i="1"/>
  <c r="N34" i="1"/>
  <c r="N54" i="1"/>
  <c r="N64" i="1"/>
  <c r="N107" i="1"/>
  <c r="N152" i="6"/>
  <c r="N190" i="6"/>
  <c r="N39" i="1"/>
  <c r="N168" i="6"/>
  <c r="N141" i="6"/>
  <c r="N17" i="1"/>
  <c r="N80" i="6"/>
  <c r="N110" i="6"/>
  <c r="N132" i="6"/>
  <c r="N172" i="1"/>
  <c r="N56" i="6"/>
  <c r="N122" i="6"/>
  <c r="N46" i="1"/>
  <c r="N116" i="1"/>
  <c r="N142" i="6"/>
  <c r="N89" i="1"/>
  <c r="N18" i="6"/>
  <c r="N92" i="6"/>
  <c r="N157" i="6"/>
  <c r="N98" i="1"/>
  <c r="N95" i="1"/>
  <c r="N62" i="1"/>
  <c r="N195" i="6"/>
  <c r="N77" i="1"/>
  <c r="N16" i="1"/>
  <c r="N73" i="1"/>
  <c r="N24" i="6"/>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<sst xmlns="http://schemas.openxmlformats.org/spreadsheetml/2006/main" count="207" uniqueCount="130">
  <si>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</si>
  <si>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</si>
  <si>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</si>
  <si>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</si>
  <si>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</si>
  <si>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</si>
  <si>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</si>
  <si>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</si>
  <si>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</si>
  <si>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</si>
  <si>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</si>
  <si>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</si>
  <si>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</si>
  <si>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</si>
  <si>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</si>
  <si>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</si>
  <si>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</si>
  <si>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</si>
  <si>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</si>
  <si>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</si>
  <si>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</si>
  <si>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</si>
  <si>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</si>
  <si>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</si>
  <si>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</si>
  <si>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</si>
  <si>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</si>
  <si>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</si>
  <si>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</si>
  <si>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</si>
  <si>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</si>
  <si>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</si>
  <si>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</si>
  <si>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</si>
  <si>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</si>
  <si>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</si>
  <si>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</si>
  <si>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</si>
  <si>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</si>
  <si>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</si>
  <si>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</si>
  <si>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</si>
  <si>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</si>
  <si>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</si>
  <si>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</si>
  <si>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</si>
  <si>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</si>
  <si>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</si>
  <si>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</si>
  <si>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</si>
  <si>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</si>
  <si>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</si>
  <si>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</si>
  <si>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Shanghai Rolex Masters - Shanghai, Masters, CHN, Hard, 29/09/2025, $10.8M, ATP Masters 1000                                                                                                                                                                                                                                               </t>
  </si>
  <si>
    <t>Arthur Cazaux</t>
  </si>
  <si>
    <t>FRA</t>
  </si>
  <si>
    <t>Pedro Martinez Portero</t>
  </si>
  <si>
    <t>ESP</t>
  </si>
  <si>
    <t>Matteo Arnaldi</t>
  </si>
  <si>
    <t>ITA</t>
  </si>
  <si>
    <t>Rei Sakamoto</t>
  </si>
  <si>
    <t>JPN</t>
  </si>
  <si>
    <t>Yibing Wu</t>
  </si>
  <si>
    <t>CHN</t>
  </si>
  <si>
    <t>Dalibor Svrcina</t>
  </si>
  <si>
    <t>CZE</t>
  </si>
  <si>
    <t>Aleksandar Kovacevic</t>
  </si>
  <si>
    <t>USA</t>
  </si>
  <si>
    <t>Juncheng Shang</t>
  </si>
  <si>
    <t>Botic Van De Zandschulp</t>
  </si>
  <si>
    <t>NED</t>
  </si>
  <si>
    <t>Nuno Borges</t>
  </si>
  <si>
    <t>POR</t>
  </si>
  <si>
    <t>Kamil Majchrzak</t>
  </si>
  <si>
    <t>POL</t>
  </si>
  <si>
    <t>Ethan Quinn</t>
  </si>
  <si>
    <t>Camilo Ugo Carabelli</t>
  </si>
  <si>
    <t>ARG</t>
  </si>
  <si>
    <t>Terence Atmane</t>
  </si>
  <si>
    <t>Valentin Royer</t>
  </si>
  <si>
    <t>Mariano Navone</t>
  </si>
  <si>
    <t>Arthur Rinderknech</t>
  </si>
  <si>
    <t>Hamad Medjedovic</t>
  </si>
  <si>
    <t>SRB</t>
  </si>
  <si>
    <t>Damir Dzumhur</t>
  </si>
  <si>
    <t>BIH</t>
  </si>
  <si>
    <t>Christopher O'Connell</t>
  </si>
  <si>
    <t>AUS</t>
  </si>
  <si>
    <t>Mackenzie Mcdonald</t>
  </si>
  <si>
    <t>Quentin Halys</t>
  </si>
  <si>
    <t>Marcos Giron</t>
  </si>
  <si>
    <t>Alejandro Tabilo</t>
  </si>
  <si>
    <t>CHI</t>
  </si>
  <si>
    <t>Yi Zhou</t>
  </si>
  <si>
    <t>Jesper De Jong</t>
  </si>
  <si>
    <t>Bu Yunchaokete</t>
  </si>
  <si>
    <t>Juan Manuel Cerundolo</t>
  </si>
  <si>
    <t>N/A</t>
  </si>
  <si>
    <t>Francisco Comesana</t>
  </si>
  <si>
    <t>Ugo Blanchet</t>
  </si>
  <si>
    <t>Reilly Opelka</t>
  </si>
  <si>
    <t>Benjamin Bonzi</t>
  </si>
  <si>
    <t>Jenson Brooksby</t>
  </si>
  <si>
    <t>James Kent Trotter</t>
  </si>
  <si>
    <t>x</t>
  </si>
  <si>
    <r>
      <t xml:space="preserve">1st meeting. Hard win %'s are even. 
Brooksby reached the Semi finals in Tokyo, 3rd Round in Cincinnati 2025, 3rd Round in Indian Wells 2025. 
Trotter has come through the qual rounds. He has not won a main draw ATP hard match in the last 12 months. CH q final in July. 
</t>
    </r>
    <r>
      <rPr>
        <b/>
        <sz val="12"/>
        <color theme="1"/>
        <rFont val="Calibri"/>
        <family val="2"/>
        <scheme val="minor"/>
      </rPr>
      <t>Back Brooksby around 1.75 to 1.85 and remove liability at 1.40.</t>
    </r>
  </si>
  <si>
    <r>
      <t xml:space="preserve">Comesana 2-1. Most recent July 2024, clay, Blanchet in 2. Comesana won on clay in April 2024 (3 sets) and in Aug 2023 (2 sets). 12 month hard win %'s are even. Blanchet leads in 2025.
Comesana reached the2nd round of the US Open, 4th Round in Cincinnati 2025. 
Blanchet lost in the qual round last season. 3rd Round at the US Open 2025. His best results were in Challengers. 
12 month and 2025 ATP stats are better for Blanchet on serve. Stats for their last 10 on hard also slightly favour Blanchet on serve. Good chance of 3 sets.
</t>
    </r>
    <r>
      <rPr>
        <b/>
        <sz val="12"/>
        <color theme="1"/>
        <rFont val="Calibri"/>
        <family val="2"/>
        <scheme val="minor"/>
      </rPr>
      <t xml:space="preserve">Lay Comesana around 1.60 and remove liability at 2.10. </t>
    </r>
  </si>
  <si>
    <r>
      <t xml:space="preserve">1st meeting. Hard win %'s are better for Atmane. 
Carabelli reached the 3rd Round in Miami 2025. His best results are in Challengers.
Atmane reached the 2nd round as qualifier last season. He reached the 2nd round in Beijing, Semi finals in Cincinnati 2025. His best results were in Challengers. 
12 month and 2025 stats are stronger for Atmane. 
</t>
    </r>
    <r>
      <rPr>
        <b/>
        <sz val="12"/>
        <color theme="1"/>
        <rFont val="Calibri"/>
        <family val="2"/>
        <scheme val="minor"/>
      </rPr>
      <t>Back Atmane around 1.75 to 1.90 or if he loses set 1.</t>
    </r>
  </si>
  <si>
    <r>
      <t xml:space="preserve">1st meeting. Hard win %'s are better for Zandschulp. 
Zandschulp reached the 2nd round last year. Final in Winston-Salem 2025, 3rd Round in Indian Wells 2025.
Borges reached 2nd rounds in Tokyo and the US Open. 3rd Round at the Australian Open 2025, Semi finals in Auckland 2025.
12 month and 2025 stats are fairly even on serve. Return stats are stronger for Zandschulp. Zandschulp has the better ROI on hard. Recent performances are stronger for Zandschulp.
</t>
    </r>
    <r>
      <rPr>
        <b/>
        <sz val="12"/>
        <color theme="1"/>
        <rFont val="Calibri"/>
        <family val="2"/>
        <scheme val="minor"/>
      </rPr>
      <t>Lay Borges around 1.65 and remove liability at 2.10. Good chance of 3 sets.</t>
    </r>
  </si>
  <si>
    <r>
      <t xml:space="preserve">Wu 1-0 (Oct 2022, hard, 2 sets). Hard win %'s are a little better for Wu. 
Wu reached the 3rd round last year. Semi finals in Hangzhou 2025, 3rd Round in Washington 2025.
Svrcina lost in the qual round last season. This time, he has come through the qual rounds. Quarter finals in Hangzhou 2025. CH title in Aug. CH title in Feb. 
12 month and 2025 stats are stronger for Wu on serve. return stats are much stronger for Svrcina. He should be competitive.
</t>
    </r>
    <r>
      <rPr>
        <b/>
        <sz val="12"/>
        <color theme="1"/>
        <rFont val="Calibri"/>
        <family val="2"/>
        <scheme val="minor"/>
      </rPr>
      <t xml:space="preserve">Back Wu around 2.30 and remove liability at 1.70. </t>
    </r>
  </si>
  <si>
    <r>
      <t xml:space="preserve">Cazaux 1-0 (Apr 2023, clay, 3rd set tie break). Hard win %'s are better for Cazaux. 
Cazaux reached the 2nd round last year. 2nd round in Beijing and Hangzhou. 2nd round of the Australian Open.
Martinez lost in the 1st round last season. 4 ATP 2nd rounds in 2025.
12 month and 2025 stats are stronger for Cazaux. Martinez won 2 of his last 10 on hard. 
</t>
    </r>
    <r>
      <rPr>
        <b/>
        <sz val="12"/>
        <color theme="1"/>
        <rFont val="Calibri"/>
        <family val="2"/>
        <scheme val="minor"/>
      </rPr>
      <t>Back Cazaux around 1.75 to 1.90 and remove liability at 1.40.</t>
    </r>
  </si>
  <si>
    <r>
      <t xml:space="preserve">1st meeting. Hard win %'s are better for O'Connell. 
Dzumhur lost in the 1st round last year. CH final in March. CH title in Sep. 
O'Connell lost in the 1st round last season. 3rd Round in Cincinnati 2025, 3rd Round in Toronto 2025, 3rd Round in Miami 2025, Final in Brisbane 2025. 
12 month and 2025 stats are stronger for O'Connell on serve. Slight edge to Dzumhur on return. 
</t>
    </r>
    <r>
      <rPr>
        <b/>
        <sz val="12"/>
        <color theme="1"/>
        <rFont val="Calibri"/>
        <family val="2"/>
        <scheme val="minor"/>
      </rPr>
      <t>Back O'Connell around 2.20 to 2.30 and remove liability at 1.70.</t>
    </r>
  </si>
  <si>
    <r>
      <t xml:space="preserve">Majchrzak 1-0 (July 2025, grass, straight sets). Hard win %'s are better for Majchrzak. 
Majchrzak 3rd Round at the US Open 2025, 3rd Round in Winston-Salem 2025. 
Quinn reached the 2nd round in Tokyo as qualifier. 4 other ATP 2nd rounds in 2025. 
12 month and 2025 ATP stats favour Majchrzak. He has the better ROI on hard. 
</t>
    </r>
    <r>
      <rPr>
        <b/>
        <sz val="12"/>
        <color theme="1"/>
        <rFont val="Calibri"/>
        <family val="2"/>
        <scheme val="minor"/>
      </rPr>
      <t xml:space="preserve">Lay Quinn around 1.45 and remove liability at6 1.90. </t>
    </r>
  </si>
  <si>
    <r>
      <t xml:space="preserve">Opelka 1-0 (May 2018, clay, 2 sets). Hard win %'s are a little better for Opelka.
Opelka lost in the 1st round last year. 3rd Round in Cincinnati 2025, 3rd Round in Toronto 2025, 3rd Round in Miami 2025, Final in Brisbane 2025.
Bonzi reached the 3rd Round at the US Open 2025, 4th Round in Cincinnati 2025, 3rd Round at the Australian Open 2025.
12 month and 2025 stats are better for Opelka on serve. He SHOULD be tough to break on these fast courts. Good chance of tie breaks. 
</t>
    </r>
    <r>
      <rPr>
        <b/>
        <sz val="12"/>
        <color theme="1"/>
        <rFont val="Calibri"/>
        <family val="2"/>
        <scheme val="minor"/>
      </rPr>
      <t xml:space="preserve">Lay Bonzi around 1.65 and remove liability at 2.10. </t>
    </r>
  </si>
  <si>
    <r>
      <t xml:space="preserve">1st meeting. Hard win %'s are a little better for De Jong.
Zhou reached the 2nd round last year. He plays mostly Challengers.
De Jong plays mostly Challengers. 
12 month and 2025 ATP stats are better for De Jong. 
</t>
    </r>
    <r>
      <rPr>
        <b/>
        <sz val="12"/>
        <color theme="1"/>
        <rFont val="Calibri"/>
        <family val="2"/>
        <scheme val="minor"/>
      </rPr>
      <t xml:space="preserve">Back De Jong around 1.90 to 2.10 and remove liability at 1.55. </t>
    </r>
  </si>
  <si>
    <r>
      <t xml:space="preserve">Tabilo 1-0 (Apr 2022, clay, 2 sets). Hard win %'s are better for Tabilo.
Giron reached the 3rd round last year. Quarter finals in Chengdu 2025, 4th Round in Indian Wells 2025, Quarter finals in Acapulco 2025, 3rd Round at the Australian Open 2025, Quarter finals in Adelaide 2025.
Tabilo reached the 3rd round last season. He has come through the qual rounds. Title in Chengdu 2025. 
12 month and 2025 stats are stronger for Tabilo on serve. Stats for their last 10 on hard also favour Tabilo. Good chance of 3 sets.
</t>
    </r>
    <r>
      <rPr>
        <b/>
        <sz val="12"/>
        <color theme="1"/>
        <rFont val="Calibri"/>
        <family val="2"/>
        <scheme val="minor"/>
      </rPr>
      <t>Lay Giron around 1.65 and remove liability at 2.10. Lay set 1 winner.</t>
    </r>
  </si>
  <si>
    <r>
      <t xml:space="preserve">Halys 1-0 (March 2023, hard, 2 sets). Hard win %'s are better for Mcdonald. 
Mcdonald lost in the qual rounds. 6 ATP 2nd rounds in 2025. 
Halys retired from the qual rounds in Beijing last week. Semi finals in Dubai  2025. 3 ATP 2nd rounds in 2025.
</t>
    </r>
    <r>
      <rPr>
        <b/>
        <sz val="12"/>
        <color theme="1"/>
        <rFont val="Calibri"/>
        <family val="2"/>
        <scheme val="minor"/>
      </rPr>
      <t xml:space="preserve">Back Mcdonald around 2.10 to 2.30 and remove liability at 1.65. </t>
    </r>
  </si>
  <si>
    <r>
      <t xml:space="preserve">1st meeting. Hard win %'s are better for Royer.
Royer has come through the qual rounds. Final in Hangzhou 2025. 2nd rounds at the US Open and in Cincinnati. 
Navone lost in the 1st round last season. 3rd Round in Winston-Salem 2025. 
12 month and 2025 stats are stronger for Royer.
</t>
    </r>
    <r>
      <rPr>
        <b/>
        <sz val="12"/>
        <color theme="1"/>
        <rFont val="Calibri"/>
        <family val="2"/>
        <scheme val="minor"/>
      </rPr>
      <t>Back Royer around 2.00 to 2.20 and remove liability at 1.60.</t>
    </r>
  </si>
  <si>
    <r>
      <t xml:space="preserve">1st meeting. Hard win %'s are better for Sakamoto. 
Arnaldi reached the 3rd round last year. 3rd Round in Washington 2025, 3rd Round in Indian Wells 2025, Semi finals in Delray Beach 2025.
Sakamoto has come through the qual rounds. CH title in July. CH title in Nov.
Sakamoto's ATP wins in the last year were all in qual rounds. 
</t>
    </r>
    <r>
      <rPr>
        <b/>
        <sz val="12"/>
        <color theme="1"/>
        <rFont val="Calibri"/>
        <family val="2"/>
        <scheme val="minor"/>
      </rPr>
      <t>Back Arnaldi around 2.00 to 2.20 and remove liability a6 1.65.</t>
    </r>
  </si>
  <si>
    <r>
      <t xml:space="preserve">Medjedovic 1-0 (Aug 2025, hard, 2 sets). Hard win %'s are better for Medjedovic. 
Rinderknech reached the 2nd round last year. 4th Round at the US Open 2025, 3rd Round in Cincinnati 2025.
Medjedovic reached the Quarter finals in Winston-Salem 2025, 3rd Round in Cincinnati 2025.
12 month stats and 2025 stats favour Medjedovic. Stats for their last 10 on hard are more even on serve. 
</t>
    </r>
    <r>
      <rPr>
        <b/>
        <sz val="12"/>
        <color theme="1"/>
        <rFont val="Calibri"/>
        <family val="2"/>
        <scheme val="minor"/>
      </rPr>
      <t>Lay Rinderknech around 1.65 and remove liability at 2.10. Lay set 1 winner.</t>
    </r>
  </si>
  <si>
    <r>
      <t xml:space="preserve">Shang 1-0 (Aug 2022, hard, 3 sets). Hard win %'s are better for Kovacevic. 
Kovacevic lost in the 1st round last years. Final in Los Cabos 2025.
Shang reached the 2nd round last season. Semi finals in Hong Kong 2025, Title in Chengdu 2024.
12 month and 2025 stats favour Shang overall. 
</t>
    </r>
    <r>
      <rPr>
        <b/>
        <sz val="12"/>
        <color theme="1"/>
        <rFont val="Calibri"/>
        <family val="2"/>
        <scheme val="minor"/>
      </rPr>
      <t>Back Shang around 2.00 to 2.20 and remove liability at 1.60.</t>
    </r>
  </si>
  <si>
    <r>
      <t xml:space="preserve">1st meeting. Hard win %'s are better for Cerundolo. 
Bu lost in the 1st round last year. Quarter finals in Winston-Salem 2025, Semi finals in Beijing 2024, Semi finals in Hangzhou 2024.
Cerundolo won a CH title in Sep. He has not won a main draw ATP hard match since Aug 2023. 
</t>
    </r>
    <r>
      <rPr>
        <b/>
        <sz val="12"/>
        <color theme="1"/>
        <rFont val="Calibri"/>
        <family val="2"/>
        <scheme val="minor"/>
      </rPr>
      <t xml:space="preserve">Back Bu around 1.95 to 2.20 and remove liability at 1.60. </t>
    </r>
  </si>
  <si>
    <t xml:space="preserve">China Open - Beijing, Masters, CHN, Hard, 22/09/2025, $8.963M, WTA 1000                                                                                                                                                                                                                                                       </t>
  </si>
  <si>
    <t>Jasmine Paolini</t>
  </si>
  <si>
    <t>Amanda Anisimova</t>
  </si>
  <si>
    <t>Eva Lys</t>
  </si>
  <si>
    <t>GER</t>
  </si>
  <si>
    <t>Cori Gauff</t>
  </si>
  <si>
    <r>
      <t xml:space="preserve">1st meeting. Hard win %'s are better for Gauff. 
Lys had a very easy win in the 1st round. 3 sets win over Jovic in the 2nd round. 3 sets win over a below par Rybakina in the 3rd round. 3 sets win over Kessler in the 4th round. She reached the Quarter finals in Cleveland 2025, 3rd Round in Montreal 2025, 4th Round at the Australian Open 2025, Quarter finals in Osaka 2024.
Gauff won the title last season. 2 sets win over Rakhimova in the 2nd round. Tough 3 setter against Fernandez in the 3rd round. She came very close to losing to Bencic in the 4th round. 4th Round at the US Open 2025, Quarter finals in Cincinnati 2025, 4th Round in Montreal 2025, 4th Round in Miami 2025, 4th Round in Indian Wells 2025, Quarter finals at the Australian Open 2025, Semi finals in Wuhan 2024.
12 month WTA stats favour Gauff overall. 2025 stats favour her on serve. Stats for their last 10 on hard are stronger for Gauff on serve. 
Bencic played really well for 2 sets against Gauff. Gauff weathered the storm and easily won the deciding set. 
</t>
    </r>
    <r>
      <rPr>
        <b/>
        <sz val="12"/>
        <color theme="1"/>
        <rFont val="Calibri"/>
        <family val="2"/>
        <scheme val="minor"/>
      </rPr>
      <t>We can try a lay of Gauff around 1.15 and remove liability at 1.30. This is Lys' first time in a Masters quarter final and it is a huge deal for her. That  won't help her nerves. Back Gauff around 1.75 or if she loses set 1.</t>
    </r>
  </si>
  <si>
    <r>
      <t xml:space="preserve">Anisimova 1-0 (May 2021, clay, 2 sets). Hard win %'s are a little better for Anisimova.
Paolini reached the 3rd round last year. Easy win over Sevastova in the 2nd round. Very easy win over Kenin in the 3rd round. 2 sets win over Bouzkova in the 4th round. 3rd Round at the US Open 2025, Final in Cincinnati 2025, Semi finals in Miami 2025, 4th Round in Indian Wells 2025, 3rd Round at the Australian Open 2025, Quarter finals in Wuhan 2024.
Anisimova reached the 4th round last season. Easy win over Boulter in the 2nd round. 2 sets win over Zhang in the 3rd round. She started slowly against Muchova in the 4th round but came through in 3 sets. Final at the US Open 2025, 4th Round in Montreal 2025, 4th Round in Miami 2025, Title in Doha 2025, Quarter finals in Hobart 2025.
12 month stats favour Anisimova on serve and Paolini on return. 2025 stats favour Anisimova. Stats for their last 10 on hard favour Anisimova on serve. Fair chance of 3 sets. 
</t>
    </r>
    <r>
      <rPr>
        <b/>
        <sz val="12"/>
        <color theme="1"/>
        <rFont val="Calibri"/>
        <family val="2"/>
        <scheme val="minor"/>
      </rPr>
      <t>Back Anisimova around 2.10 to 2.30 and remove liability at 1.65.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</si>
</sst>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48">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2" xfId="6" applyBorder="1" applyAlignment="1">
      <alignment horizontal="center" vertical="top"/>
    </xf>
    <xf numFmtId="0" fontId="1" fillId="0" borderId="0" xfId="6" applyAlignment="1">
      <alignment horizontal="left"/>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7" borderId="2" xfId="6" applyFill="1" applyBorder="1" applyAlignment="1">
      <alignment horizontal="center" vertical="top"/>
    </xf>
    <xf numFmtId="0" fontId="1" fillId="7" borderId="1" xfId="6" applyFill="1" applyBorder="1" applyAlignment="1">
      <alignment horizontal="center" vertical="top"/>
    </xf>
    <xf numFmtId="20" fontId="10" fillId="0" borderId="0" xfId="0" applyNumberFormat="1" applyFont="1" applyAlignment="1">
      <alignment horizontal="center" vertical="center" wrapText="1"/>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xf numFmtId="0" fontId="1" fillId="0" borderId="0" xfId="6" applyAlignment="1">
      <alignment horizontal="left"/>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1AC91A4E-A539-42CD-A366-B844F3F46AAE}"/>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3" sqref="F3"/>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4"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3">
        <v>1</v>
      </c>
      <c r="B7" s="43" t="s">
        <v>102</v>
      </c>
      <c r="C7" s="33" t="s">
        <v>67</v>
      </c>
      <c r="D7" s="35">
        <v>0.64119999999999999</v>
      </c>
      <c r="E7" s="36" t="s">
        <v>104</v>
      </c>
      <c r="F7" s="33">
        <v>86</v>
      </c>
      <c r="G7" s="33" t="s">
        <v>97</v>
      </c>
      <c r="H7" s="33">
        <v>1.281999945640564</v>
      </c>
      <c r="I7" s="24">
        <v>1.29</v>
      </c>
      <c r="J7" s="24">
        <v>1.3</v>
      </c>
      <c r="K7" s="42">
        <v>0.22916666666666666</v>
      </c>
      <c r="L7" s="22"/>
      <c r="M7" s="45" t="s">
        <v>104</v>
      </c>
      <c r="N7" s="31" t="str" cm="1">
        <f t="array" aca="1" ref="N7" ca="1">IF(INDIRECT("M" &amp; ROW())="x", INDIRECT("B" &amp; ROW()) &amp; IF(INDIRECT("E" &amp; ROW())="x", " in 2", " in 3"), "")</f>
        <v>Jenson Brooksby in 2</v>
      </c>
      <c r="O7" s="22" t="str">
        <f ca="1">IF(N7="x", C7 &amp; IF(F7="x", " in 2", " in 3"), "")</f>
        <v/>
      </c>
    </row>
    <row r="8" spans="1:15" ht="140.4" x14ac:dyDescent="0.3">
      <c r="A8" s="37"/>
      <c r="B8" s="41" t="s">
        <v>103</v>
      </c>
      <c r="C8" s="37" t="s">
        <v>61</v>
      </c>
      <c r="D8" s="38">
        <v>0.35880000000000001</v>
      </c>
      <c r="E8" s="39"/>
      <c r="F8" s="37">
        <v>212</v>
      </c>
      <c r="G8" s="37">
        <v>169</v>
      </c>
      <c r="H8" s="37">
        <v>3.940000057220459</v>
      </c>
      <c r="I8" s="24"/>
      <c r="J8" s="24"/>
      <c r="K8" s="46" t="s">
        <v>105</v>
      </c>
      <c r="L8" s="22">
        <v>7.5</v>
      </c>
      <c r="M8" s="28"/>
      <c r="N8" s="31" t="str" cm="1">
        <f t="array" aca="1" ref="N8" ca="1">IF(INDIRECT("M" &amp; ROW())="x", INDIRECT("B" &amp; ROW()) &amp; IF(INDIRECT("E" &amp; ROW())="x", " in 2", " in 3"), "")</f>
        <v/>
      </c>
      <c r="O8" s="22" t="str">
        <f ca="1">IF(N8="x", C8 &amp; IF(F8="x", " in 2", " in 3"), "")</f>
        <v/>
      </c>
    </row>
    <row r="9" spans="1:15" x14ac:dyDescent="0.3">
      <c r="A9" s="33">
        <v>2</v>
      </c>
      <c r="B9" s="40" t="s">
        <v>98</v>
      </c>
      <c r="C9" s="33" t="s">
        <v>77</v>
      </c>
      <c r="D9" s="35">
        <v>0.53480000000000005</v>
      </c>
      <c r="E9" s="36" t="s">
        <v>104</v>
      </c>
      <c r="F9" s="33">
        <v>59</v>
      </c>
      <c r="G9" s="33">
        <v>130</v>
      </c>
      <c r="H9" s="33">
        <v>1.7869999408721924</v>
      </c>
      <c r="I9" s="24">
        <v>1.95</v>
      </c>
      <c r="J9" s="24">
        <v>2.1</v>
      </c>
      <c r="K9" s="13"/>
      <c r="L9" s="22"/>
      <c r="M9" s="28"/>
      <c r="N9" s="31" t="str" cm="1">
        <f t="array" aca="1" ref="N9" ca="1">IF(INDIRECT("M" &amp; ROW())="x", INDIRECT("B" &amp; ROW()) &amp; IF(INDIRECT("E" &amp; ROW())="x", " in 2", " in 3"), "")</f>
        <v/>
      </c>
    </row>
    <row r="10" spans="1:15" ht="218.4" x14ac:dyDescent="0.3">
      <c r="A10" s="37"/>
      <c r="B10" s="41" t="s">
        <v>99</v>
      </c>
      <c r="C10" s="37" t="s">
        <v>55</v>
      </c>
      <c r="D10" s="38">
        <v>0.4652</v>
      </c>
      <c r="E10" s="39"/>
      <c r="F10" s="37">
        <v>149</v>
      </c>
      <c r="G10" s="37">
        <v>364</v>
      </c>
      <c r="H10" s="37">
        <v>2.1099998950958252</v>
      </c>
      <c r="I10" s="24"/>
      <c r="J10" s="24">
        <v>1.9</v>
      </c>
      <c r="K10" s="46" t="s">
        <v>106</v>
      </c>
      <c r="L10" s="22">
        <v>6.5</v>
      </c>
      <c r="M10" s="45" t="s">
        <v>104</v>
      </c>
      <c r="N10" s="31" t="str" cm="1">
        <f t="array" aca="1" ref="N10" ca="1">IF(INDIRECT("M" &amp; ROW())="x", INDIRECT("B" &amp; ROW()) &amp; IF(INDIRECT("E" &amp; ROW())="x", " in 2", " in 3"), "")</f>
        <v>Ugo Blanchet in 3</v>
      </c>
    </row>
    <row r="11" spans="1:15" x14ac:dyDescent="0.3">
      <c r="A11" s="33">
        <v>3</v>
      </c>
      <c r="B11" s="40" t="s">
        <v>76</v>
      </c>
      <c r="C11" s="33" t="s">
        <v>77</v>
      </c>
      <c r="D11" s="35">
        <v>0.14610000000000001</v>
      </c>
      <c r="E11" s="36"/>
      <c r="F11" s="33">
        <v>43</v>
      </c>
      <c r="G11" s="33">
        <v>265</v>
      </c>
      <c r="H11" s="33">
        <v>4.6500000953674316</v>
      </c>
      <c r="I11" s="24"/>
      <c r="J11" s="24"/>
      <c r="K11" s="13"/>
      <c r="L11" s="22"/>
      <c r="M11" s="22"/>
      <c r="N11" s="31" t="str" cm="1">
        <f t="array" aca="1" ref="N11" ca="1">IF(INDIRECT("M" &amp; ROW())="x", INDIRECT("B" &amp; ROW()) &amp; IF(INDIRECT("E" &amp; ROW())="x", " in 2", " in 3"), "")</f>
        <v/>
      </c>
    </row>
    <row r="12" spans="1:15" ht="171.6" x14ac:dyDescent="0.3">
      <c r="A12" s="37"/>
      <c r="B12" s="44" t="s">
        <v>78</v>
      </c>
      <c r="C12" s="37" t="s">
        <v>55</v>
      </c>
      <c r="D12" s="38">
        <v>0.85389999999999999</v>
      </c>
      <c r="E12" s="39" t="s">
        <v>104</v>
      </c>
      <c r="F12" s="37">
        <v>68</v>
      </c>
      <c r="G12" s="37">
        <v>92</v>
      </c>
      <c r="H12" s="37">
        <v>1.2220000028610229</v>
      </c>
      <c r="I12" s="24">
        <v>1.23</v>
      </c>
      <c r="J12" s="24">
        <v>1.25</v>
      </c>
      <c r="K12" s="46" t="s">
        <v>107</v>
      </c>
      <c r="L12" s="22">
        <v>7.5</v>
      </c>
      <c r="M12" s="45" t="s">
        <v>104</v>
      </c>
      <c r="N12" s="31" t="str" cm="1">
        <f t="array" aca="1" ref="N12" ca="1">IF(INDIRECT("M" &amp; ROW())="x", INDIRECT("B" &amp; ROW()) &amp; IF(INDIRECT("E" &amp; ROW())="x", " in 2", " in 3"), "")</f>
        <v>Terence Atmane in 2</v>
      </c>
    </row>
    <row r="13" spans="1:15" x14ac:dyDescent="0.3">
      <c r="A13" s="33">
        <v>4</v>
      </c>
      <c r="B13" s="40" t="s">
        <v>69</v>
      </c>
      <c r="C13" s="33" t="s">
        <v>70</v>
      </c>
      <c r="D13" s="35">
        <v>0.76139999999999997</v>
      </c>
      <c r="E13" s="36"/>
      <c r="F13" s="33">
        <v>84</v>
      </c>
      <c r="G13" s="33">
        <v>94</v>
      </c>
      <c r="H13" s="33">
        <v>1.8470000028610229</v>
      </c>
      <c r="I13" s="24"/>
      <c r="J13" s="24">
        <v>1.9</v>
      </c>
      <c r="K13" s="13"/>
      <c r="L13" s="22"/>
      <c r="M13" s="45" t="s">
        <v>104</v>
      </c>
      <c r="N13" s="31" t="str" cm="1">
        <f t="array" aca="1" ref="N13" ca="1">IF(INDIRECT("M" &amp; ROW())="x", INDIRECT("B" &amp; ROW()) &amp; IF(INDIRECT("E" &amp; ROW())="x", " in 2", " in 3"), "")</f>
        <v>Botic Van De Zandschulp in 3</v>
      </c>
    </row>
    <row r="14" spans="1:15" ht="202.8" x14ac:dyDescent="0.3">
      <c r="A14" s="37"/>
      <c r="B14" s="41" t="s">
        <v>71</v>
      </c>
      <c r="C14" s="37" t="s">
        <v>72</v>
      </c>
      <c r="D14" s="38">
        <v>0.23860000000000001</v>
      </c>
      <c r="E14" s="39" t="s">
        <v>104</v>
      </c>
      <c r="F14" s="37">
        <v>51</v>
      </c>
      <c r="G14" s="37">
        <v>26</v>
      </c>
      <c r="H14" s="37">
        <v>2.0299999713897705</v>
      </c>
      <c r="I14" s="24">
        <v>1.98</v>
      </c>
      <c r="J14" s="24">
        <v>2.1</v>
      </c>
      <c r="K14" s="46" t="s">
        <v>108</v>
      </c>
      <c r="L14" s="22">
        <v>7</v>
      </c>
      <c r="M14" s="22"/>
      <c r="N14" s="31" t="str" cm="1">
        <f t="array" aca="1" ref="N14" ca="1">IF(INDIRECT("M" &amp; ROW())="x", INDIRECT("B" &amp; ROW()) &amp; IF(INDIRECT("E" &amp; ROW())="x", " in 2", " in 3"), "")</f>
        <v/>
      </c>
    </row>
    <row r="15" spans="1:15" x14ac:dyDescent="0.3">
      <c r="A15" s="33">
        <v>5</v>
      </c>
      <c r="B15" s="40" t="s">
        <v>62</v>
      </c>
      <c r="C15" s="33" t="s">
        <v>63</v>
      </c>
      <c r="D15" s="35">
        <v>0.78590000000000004</v>
      </c>
      <c r="E15" s="36"/>
      <c r="F15" s="33">
        <v>158</v>
      </c>
      <c r="G15" s="33">
        <v>208</v>
      </c>
      <c r="H15" s="33">
        <v>1.7139999866485596</v>
      </c>
      <c r="I15" s="24">
        <v>1.71</v>
      </c>
      <c r="J15" s="24">
        <v>1.75</v>
      </c>
      <c r="K15" s="13"/>
      <c r="L15" s="22"/>
      <c r="M15" s="45" t="s">
        <v>104</v>
      </c>
      <c r="N15" s="31" t="str" cm="1">
        <f t="array" aca="1" ref="N15" ca="1">IF(INDIRECT("M" &amp; ROW())="x", INDIRECT("B" &amp; ROW()) &amp; IF(INDIRECT("E" &amp; ROW())="x", " in 2", " in 3"), "")</f>
        <v>Yibing Wu in 3</v>
      </c>
    </row>
    <row r="16" spans="1:15" ht="187.2" x14ac:dyDescent="0.3">
      <c r="A16" s="37"/>
      <c r="B16" s="41" t="s">
        <v>64</v>
      </c>
      <c r="C16" s="37" t="s">
        <v>65</v>
      </c>
      <c r="D16" s="38">
        <v>0.21410000000000001</v>
      </c>
      <c r="E16" s="39" t="s">
        <v>104</v>
      </c>
      <c r="F16" s="37">
        <v>91</v>
      </c>
      <c r="G16" s="37">
        <v>104</v>
      </c>
      <c r="H16" s="37">
        <v>2.2200000286102295</v>
      </c>
      <c r="I16" s="24"/>
      <c r="J16" s="24"/>
      <c r="K16" s="46" t="s">
        <v>109</v>
      </c>
      <c r="L16" s="22">
        <v>7</v>
      </c>
      <c r="M16" s="22"/>
      <c r="N16" s="31" t="str" cm="1">
        <f t="array" aca="1" ref="N16" ca="1">IF(INDIRECT("M" &amp; ROW())="x", INDIRECT("B" &amp; ROW()) &amp; IF(INDIRECT("E" &amp; ROW())="x", " in 2", " in 3"), "")</f>
        <v/>
      </c>
    </row>
    <row r="17" spans="1:14" x14ac:dyDescent="0.3">
      <c r="A17" s="33">
        <v>6</v>
      </c>
      <c r="B17" s="43" t="s">
        <v>54</v>
      </c>
      <c r="C17" s="33" t="s">
        <v>55</v>
      </c>
      <c r="D17" s="35">
        <v>0.75790000000000002</v>
      </c>
      <c r="E17" s="36" t="s">
        <v>104</v>
      </c>
      <c r="F17" s="33">
        <v>80</v>
      </c>
      <c r="G17" s="33">
        <v>63</v>
      </c>
      <c r="H17" s="33">
        <v>1.2489999532699585</v>
      </c>
      <c r="I17" s="24">
        <v>1.29</v>
      </c>
      <c r="J17" s="24">
        <v>1.35</v>
      </c>
      <c r="K17" s="13"/>
      <c r="L17" s="22"/>
      <c r="M17" s="45" t="s">
        <v>104</v>
      </c>
      <c r="N17" s="31" t="str" cm="1">
        <f t="array" aca="1" ref="N17" ca="1">IF(INDIRECT("M" &amp; ROW())="x", INDIRECT("B" &amp; ROW()) &amp; IF(INDIRECT("E" &amp; ROW())="x", " in 2", " in 3"), "")</f>
        <v>Arthur Cazaux in 2</v>
      </c>
    </row>
    <row r="18" spans="1:14" ht="171.6" x14ac:dyDescent="0.3">
      <c r="A18" s="37"/>
      <c r="B18" s="41" t="s">
        <v>56</v>
      </c>
      <c r="C18" s="37" t="s">
        <v>57</v>
      </c>
      <c r="D18" s="38">
        <v>0.24210000000000001</v>
      </c>
      <c r="E18" s="39"/>
      <c r="F18" s="37">
        <v>70</v>
      </c>
      <c r="G18" s="37">
        <v>118</v>
      </c>
      <c r="H18" s="37">
        <v>4.2800002098083496</v>
      </c>
      <c r="I18" s="24"/>
      <c r="J18" s="24"/>
      <c r="K18" s="46" t="s">
        <v>110</v>
      </c>
      <c r="L18" s="22">
        <v>7.5</v>
      </c>
      <c r="M18" s="22"/>
      <c r="N18" s="31" t="str" cm="1">
        <f t="array" aca="1" ref="N18" ca="1">IF(INDIRECT("M" &amp; ROW())="x", INDIRECT("B" &amp; ROW()) &amp; IF(INDIRECT("E" &amp; ROW())="x", " in 2", " in 3"), "")</f>
        <v/>
      </c>
    </row>
    <row r="19" spans="1:14" x14ac:dyDescent="0.3">
      <c r="A19" s="33">
        <v>7</v>
      </c>
      <c r="B19" s="40" t="s">
        <v>84</v>
      </c>
      <c r="C19" s="33" t="s">
        <v>85</v>
      </c>
      <c r="D19" s="35">
        <v>0.33300000000000002</v>
      </c>
      <c r="E19" s="36"/>
      <c r="F19" s="33">
        <v>66</v>
      </c>
      <c r="G19" s="33">
        <v>158</v>
      </c>
      <c r="H19" s="33">
        <v>2.3299999237060547</v>
      </c>
      <c r="I19" s="24"/>
      <c r="J19" s="24"/>
      <c r="K19" s="13"/>
      <c r="L19" s="22"/>
      <c r="M19" s="22"/>
      <c r="N19" s="31" t="str" cm="1">
        <f t="array" aca="1" ref="N19" ca="1">IF(INDIRECT("M" &amp; ROW())="x", INDIRECT("B" &amp; ROW()) &amp; IF(INDIRECT("E" &amp; ROW())="x", " in 2", " in 3"), "")</f>
        <v/>
      </c>
    </row>
    <row r="20" spans="1:14" ht="171.6" x14ac:dyDescent="0.3">
      <c r="A20" s="37"/>
      <c r="B20" s="44" t="s">
        <v>86</v>
      </c>
      <c r="C20" s="37" t="s">
        <v>87</v>
      </c>
      <c r="D20" s="38">
        <v>0.66700000000000004</v>
      </c>
      <c r="E20" s="39" t="s">
        <v>104</v>
      </c>
      <c r="F20" s="37">
        <v>103</v>
      </c>
      <c r="G20" s="37">
        <v>40</v>
      </c>
      <c r="H20" s="37">
        <v>1.6540000438690186</v>
      </c>
      <c r="I20" s="24">
        <v>1.67</v>
      </c>
      <c r="J20" s="24">
        <v>1.65</v>
      </c>
      <c r="K20" s="46" t="s">
        <v>111</v>
      </c>
      <c r="L20" s="22">
        <v>7.5</v>
      </c>
      <c r="M20" s="45" t="s">
        <v>104</v>
      </c>
      <c r="N20" s="31" t="str" cm="1">
        <f t="array" aca="1" ref="N20" ca="1">IF(INDIRECT("M" &amp; ROW())="x", INDIRECT("B" &amp; ROW()) &amp; IF(INDIRECT("E" &amp; ROW())="x", " in 2", " in 3"), "")</f>
        <v>Christopher O'Connell in 2</v>
      </c>
    </row>
    <row r="21" spans="1:14" x14ac:dyDescent="0.3">
      <c r="A21" s="33">
        <v>8</v>
      </c>
      <c r="B21" s="40" t="s">
        <v>73</v>
      </c>
      <c r="C21" s="33" t="s">
        <v>74</v>
      </c>
      <c r="D21" s="35">
        <v>0.67679999999999996</v>
      </c>
      <c r="E21" s="36" t="s">
        <v>104</v>
      </c>
      <c r="F21" s="33">
        <v>65</v>
      </c>
      <c r="G21" s="33">
        <v>110</v>
      </c>
      <c r="H21" s="33">
        <v>2.0699999332427979</v>
      </c>
      <c r="I21" s="24"/>
      <c r="J21" s="24">
        <v>1.9</v>
      </c>
      <c r="K21" s="13"/>
      <c r="L21" s="22"/>
      <c r="M21" s="45" t="s">
        <v>104</v>
      </c>
      <c r="N21" s="31" t="str" cm="1">
        <f t="array" aca="1" ref="N21" ca="1">IF(INDIRECT("M" &amp; ROW())="x", INDIRECT("B" &amp; ROW()) &amp; IF(INDIRECT("E" &amp; ROW())="x", " in 2", " in 3"), "")</f>
        <v>Kamil Majchrzak in 2</v>
      </c>
    </row>
    <row r="22" spans="1:14" ht="187.2" x14ac:dyDescent="0.3">
      <c r="A22" s="37"/>
      <c r="B22" s="41" t="s">
        <v>75</v>
      </c>
      <c r="C22" s="37" t="s">
        <v>67</v>
      </c>
      <c r="D22" s="38">
        <v>0.32319999999999999</v>
      </c>
      <c r="E22" s="39"/>
      <c r="F22" s="37">
        <v>81</v>
      </c>
      <c r="G22" s="37">
        <v>135</v>
      </c>
      <c r="H22" s="37">
        <v>1.812999963760376</v>
      </c>
      <c r="I22" s="24">
        <v>1.76</v>
      </c>
      <c r="J22" s="24">
        <v>2.1</v>
      </c>
      <c r="K22" s="46" t="s">
        <v>112</v>
      </c>
      <c r="L22" s="22">
        <v>7</v>
      </c>
      <c r="M22" s="22"/>
      <c r="N22" s="31" t="str" cm="1">
        <f t="array" aca="1" ref="N22" ca="1">IF(INDIRECT("M" &amp; ROW())="x", INDIRECT("B" &amp; ROW()) &amp; IF(INDIRECT("E" &amp; ROW())="x", " in 2", " in 3"), "")</f>
        <v/>
      </c>
    </row>
    <row r="23" spans="1:14" x14ac:dyDescent="0.3">
      <c r="A23" s="33">
        <v>9</v>
      </c>
      <c r="B23" s="40" t="s">
        <v>100</v>
      </c>
      <c r="C23" s="33" t="s">
        <v>67</v>
      </c>
      <c r="D23" s="35">
        <v>0.71909999999999996</v>
      </c>
      <c r="E23" s="36"/>
      <c r="F23" s="33">
        <v>61</v>
      </c>
      <c r="G23" s="33">
        <v>83</v>
      </c>
      <c r="H23" s="33">
        <v>1.8329999446868896</v>
      </c>
      <c r="I23" s="24">
        <v>1.9</v>
      </c>
      <c r="J23" s="24">
        <v>1.9</v>
      </c>
      <c r="K23" s="13"/>
      <c r="L23" s="22"/>
      <c r="M23" s="45" t="s">
        <v>104</v>
      </c>
      <c r="N23" s="31" t="str" cm="1">
        <f t="array" aca="1" ref="N23" ca="1">IF(INDIRECT("M" &amp; ROW())="x", INDIRECT("B" &amp; ROW()) &amp; IF(INDIRECT("E" &amp; ROW())="x", " in 2", " in 3"), "")</f>
        <v>Reilly Opelka in 3</v>
      </c>
    </row>
    <row r="24" spans="1:14" ht="187.2" x14ac:dyDescent="0.3">
      <c r="A24" s="37"/>
      <c r="B24" s="41" t="s">
        <v>101</v>
      </c>
      <c r="C24" s="37" t="s">
        <v>55</v>
      </c>
      <c r="D24" s="38">
        <v>0.28089999999999998</v>
      </c>
      <c r="E24" s="39" t="s">
        <v>104</v>
      </c>
      <c r="F24" s="37">
        <v>47</v>
      </c>
      <c r="G24" s="37">
        <v>73</v>
      </c>
      <c r="H24" s="37">
        <v>2.0499999523162842</v>
      </c>
      <c r="I24" s="24"/>
      <c r="J24" s="24"/>
      <c r="K24" s="46" t="s">
        <v>113</v>
      </c>
      <c r="L24" s="22">
        <v>6</v>
      </c>
      <c r="M24" s="22"/>
      <c r="N24" s="31" t="str" cm="1">
        <f t="array" aca="1" ref="N24" ca="1">IF(INDIRECT("M" &amp; ROW())="x", INDIRECT("B" &amp; ROW()) &amp; IF(INDIRECT("E" &amp; ROW())="x", " in 2", " in 3"), "")</f>
        <v/>
      </c>
    </row>
    <row r="25" spans="1:14" x14ac:dyDescent="0.3">
      <c r="A25" s="33">
        <v>10</v>
      </c>
      <c r="B25" s="40" t="s">
        <v>93</v>
      </c>
      <c r="C25" s="33" t="s">
        <v>63</v>
      </c>
      <c r="D25" s="35">
        <v>0.45519999999999999</v>
      </c>
      <c r="E25" s="36"/>
      <c r="F25" s="33">
        <v>305</v>
      </c>
      <c r="G25" s="33">
        <v>166</v>
      </c>
      <c r="H25" s="33">
        <v>2.75</v>
      </c>
      <c r="I25" s="24"/>
      <c r="J25" s="24"/>
      <c r="K25" s="13"/>
      <c r="L25" s="22"/>
      <c r="M25" s="22"/>
      <c r="N25" s="31" t="str" cm="1">
        <f t="array" aca="1" ref="N25" ca="1">IF(INDIRECT("M" &amp; ROW())="x", INDIRECT("B" &amp; ROW()) &amp; IF(INDIRECT("E" &amp; ROW())="x", " in 2", " in 3"), "")</f>
        <v/>
      </c>
    </row>
    <row r="26" spans="1:14" ht="124.8" x14ac:dyDescent="0.3">
      <c r="A26" s="37"/>
      <c r="B26" s="44" t="s">
        <v>94</v>
      </c>
      <c r="C26" s="37" t="s">
        <v>70</v>
      </c>
      <c r="D26" s="38">
        <v>0.54479999999999995</v>
      </c>
      <c r="E26" s="39" t="s">
        <v>104</v>
      </c>
      <c r="F26" s="37">
        <v>79</v>
      </c>
      <c r="G26" s="37">
        <v>351</v>
      </c>
      <c r="H26" s="37">
        <v>1.44</v>
      </c>
      <c r="I26" s="24">
        <v>1.51</v>
      </c>
      <c r="J26" s="24">
        <v>1.55</v>
      </c>
      <c r="K26" s="46" t="s">
        <v>114</v>
      </c>
      <c r="L26" s="22">
        <v>7</v>
      </c>
      <c r="M26" s="45" t="s">
        <v>104</v>
      </c>
      <c r="N26" s="31" t="str" cm="1">
        <f t="array" aca="1" ref="N26" ca="1">IF(INDIRECT("M" &amp; ROW())="x", INDIRECT("B" &amp; ROW()) &amp; IF(INDIRECT("E" &amp; ROW())="x", " in 2", " in 3"), "")</f>
        <v>Jesper De Jong in 2</v>
      </c>
    </row>
    <row r="27" spans="1:14" x14ac:dyDescent="0.3">
      <c r="A27" s="33">
        <v>11</v>
      </c>
      <c r="B27" s="40" t="s">
        <v>90</v>
      </c>
      <c r="C27" s="33" t="s">
        <v>67</v>
      </c>
      <c r="D27" s="35">
        <v>3.3300000000000003E-2</v>
      </c>
      <c r="E27" s="36" t="s">
        <v>104</v>
      </c>
      <c r="F27" s="33">
        <v>48</v>
      </c>
      <c r="G27" s="33">
        <v>61</v>
      </c>
      <c r="H27" s="33">
        <v>2.059999942779541</v>
      </c>
      <c r="I27" s="24"/>
      <c r="J27" s="24"/>
      <c r="K27" s="13"/>
      <c r="L27" s="22"/>
      <c r="M27" s="22"/>
      <c r="N27" s="31" t="str" cm="1">
        <f t="array" aca="1" ref="N27" ca="1">IF(INDIRECT("M" &amp; ROW())="x", INDIRECT("B" &amp; ROW()) &amp; IF(INDIRECT("E" &amp; ROW())="x", " in 2", " in 3"), "")</f>
        <v/>
      </c>
    </row>
    <row r="28" spans="1:14" ht="187.2" x14ac:dyDescent="0.3">
      <c r="A28" s="37"/>
      <c r="B28" s="41" t="s">
        <v>91</v>
      </c>
      <c r="C28" s="37" t="s">
        <v>92</v>
      </c>
      <c r="D28" s="38">
        <v>0.9667</v>
      </c>
      <c r="E28" s="39"/>
      <c r="F28" s="37">
        <v>72</v>
      </c>
      <c r="G28" s="37">
        <v>97</v>
      </c>
      <c r="H28" s="37">
        <v>1.8259999752044678</v>
      </c>
      <c r="I28" s="24">
        <v>1.86</v>
      </c>
      <c r="J28" s="24">
        <v>1.85</v>
      </c>
      <c r="K28" s="46" t="s">
        <v>115</v>
      </c>
      <c r="L28" s="22">
        <v>6.5</v>
      </c>
      <c r="M28" s="45" t="s">
        <v>104</v>
      </c>
      <c r="N28" s="31" t="str" cm="1">
        <f t="array" aca="1" ref="N28" ca="1">IF(INDIRECT("M" &amp; ROW())="x", INDIRECT("B" &amp; ROW()) &amp; IF(INDIRECT("E" &amp; ROW())="x", " in 2", " in 3"), "")</f>
        <v>Alejandro Tabilo in 3</v>
      </c>
    </row>
    <row r="29" spans="1:14" x14ac:dyDescent="0.3">
      <c r="A29" s="33">
        <v>12</v>
      </c>
      <c r="B29" s="43" t="s">
        <v>88</v>
      </c>
      <c r="C29" s="33" t="s">
        <v>67</v>
      </c>
      <c r="D29" s="35">
        <v>0.61829999999999996</v>
      </c>
      <c r="E29" s="36" t="s">
        <v>104</v>
      </c>
      <c r="F29" s="33">
        <v>96</v>
      </c>
      <c r="G29" s="33">
        <v>72</v>
      </c>
      <c r="H29" s="33">
        <v>1.5989999771118164</v>
      </c>
      <c r="I29" s="24">
        <v>1.62</v>
      </c>
      <c r="J29" s="24">
        <v>1.65</v>
      </c>
      <c r="K29" s="13"/>
      <c r="L29" s="22"/>
      <c r="M29" s="45" t="s">
        <v>104</v>
      </c>
      <c r="N29" s="31" t="str" cm="1">
        <f t="array" aca="1" ref="N29" ca="1">IF(INDIRECT("M" &amp; ROW())="x", INDIRECT("B" &amp; ROW()) &amp; IF(INDIRECT("E" &amp; ROW())="x", " in 2", " in 3"), "")</f>
        <v>Mackenzie Mcdonald in 2</v>
      </c>
    </row>
    <row r="30" spans="1:14" ht="124.8" x14ac:dyDescent="0.3">
      <c r="A30" s="37"/>
      <c r="B30" s="41" t="s">
        <v>89</v>
      </c>
      <c r="C30" s="37" t="s">
        <v>55</v>
      </c>
      <c r="D30" s="38">
        <v>0.38169999999999998</v>
      </c>
      <c r="E30" s="39"/>
      <c r="F30" s="37">
        <v>75</v>
      </c>
      <c r="G30" s="37">
        <v>184</v>
      </c>
      <c r="H30" s="37">
        <v>2.4500000476837158</v>
      </c>
      <c r="I30" s="24"/>
      <c r="J30" s="24"/>
      <c r="K30" s="46" t="s">
        <v>116</v>
      </c>
      <c r="L30" s="22">
        <v>7.5</v>
      </c>
      <c r="M30" s="22"/>
      <c r="N30" s="31" t="str" cm="1">
        <f t="array" aca="1" ref="N30" ca="1">IF(INDIRECT("M" &amp; ROW())="x", INDIRECT("B" &amp; ROW()) &amp; IF(INDIRECT("E" &amp; ROW())="x", " in 2", " in 3"), "")</f>
        <v/>
      </c>
    </row>
    <row r="31" spans="1:14" x14ac:dyDescent="0.3">
      <c r="A31" s="33">
        <v>13</v>
      </c>
      <c r="B31" s="43" t="s">
        <v>79</v>
      </c>
      <c r="C31" s="33" t="s">
        <v>55</v>
      </c>
      <c r="D31" s="35">
        <v>0.80730000000000002</v>
      </c>
      <c r="E31" s="36" t="s">
        <v>104</v>
      </c>
      <c r="F31" s="33">
        <v>76</v>
      </c>
      <c r="G31" s="33">
        <v>420</v>
      </c>
      <c r="H31" s="33">
        <v>1.4049999713897705</v>
      </c>
      <c r="I31" s="24">
        <v>1.44</v>
      </c>
      <c r="J31" s="24">
        <v>1.45</v>
      </c>
      <c r="K31" s="13"/>
      <c r="L31" s="22"/>
      <c r="M31" s="45" t="s">
        <v>104</v>
      </c>
      <c r="N31" s="31" t="str" cm="1">
        <f t="array" aca="1" ref="N31" ca="1">IF(INDIRECT("M" &amp; ROW())="x", INDIRECT("B" &amp; ROW()) &amp; IF(INDIRECT("E" &amp; ROW())="x", " in 2", " in 3"), "")</f>
        <v>Valentin Royer in 2</v>
      </c>
    </row>
    <row r="32" spans="1:14" ht="156" x14ac:dyDescent="0.3">
      <c r="A32" s="37"/>
      <c r="B32" s="41" t="s">
        <v>80</v>
      </c>
      <c r="C32" s="37" t="s">
        <v>77</v>
      </c>
      <c r="D32" s="38">
        <v>0.19270000000000001</v>
      </c>
      <c r="E32" s="39"/>
      <c r="F32" s="37">
        <v>82</v>
      </c>
      <c r="G32" s="37">
        <v>143</v>
      </c>
      <c r="H32" s="37">
        <v>3.0999999046325684</v>
      </c>
      <c r="I32" s="24"/>
      <c r="J32" s="24"/>
      <c r="K32" s="46" t="s">
        <v>117</v>
      </c>
      <c r="L32" s="22">
        <v>7.5</v>
      </c>
      <c r="M32" s="22"/>
      <c r="N32" s="31" t="str" cm="1">
        <f t="array" aca="1" ref="N32" ca="1">IF(INDIRECT("M" &amp; ROW())="x", INDIRECT("B" &amp; ROW()) &amp; IF(INDIRECT("E" &amp; ROW())="x", " in 2", " in 3"), "")</f>
        <v/>
      </c>
    </row>
    <row r="33" spans="1:14" x14ac:dyDescent="0.3">
      <c r="A33" s="33">
        <v>14</v>
      </c>
      <c r="B33" s="43" t="s">
        <v>58</v>
      </c>
      <c r="C33" s="33" t="s">
        <v>59</v>
      </c>
      <c r="D33" s="35">
        <v>0.50609999999999999</v>
      </c>
      <c r="E33" s="36" t="s">
        <v>104</v>
      </c>
      <c r="F33" s="33">
        <v>73</v>
      </c>
      <c r="G33" s="33">
        <v>29</v>
      </c>
      <c r="H33" s="33">
        <v>1.531999945640564</v>
      </c>
      <c r="I33" s="24">
        <v>1.58</v>
      </c>
      <c r="J33" s="24">
        <v>1.65</v>
      </c>
      <c r="K33" s="13"/>
      <c r="L33" s="22"/>
      <c r="M33" s="45" t="s">
        <v>104</v>
      </c>
      <c r="N33" s="31" t="str" cm="1">
        <f t="array" aca="1" ref="N33" ca="1">IF(INDIRECT("M" &amp; ROW())="x", INDIRECT("B" &amp; ROW()) &amp; IF(INDIRECT("E" &amp; ROW())="x", " in 2", " in 3"), "")</f>
        <v>Matteo Arnaldi in 2</v>
      </c>
    </row>
    <row r="34" spans="1:14" ht="156" x14ac:dyDescent="0.3">
      <c r="A34" s="37"/>
      <c r="B34" s="41" t="s">
        <v>60</v>
      </c>
      <c r="C34" s="37" t="s">
        <v>61</v>
      </c>
      <c r="D34" s="38">
        <v>0.49390000000000001</v>
      </c>
      <c r="E34" s="39"/>
      <c r="F34" s="37">
        <v>190</v>
      </c>
      <c r="G34" s="37">
        <v>178</v>
      </c>
      <c r="H34" s="37">
        <v>2.630000114440918</v>
      </c>
      <c r="I34" s="24"/>
      <c r="J34" s="24"/>
      <c r="K34" s="46" t="s">
        <v>118</v>
      </c>
      <c r="L34" s="22">
        <v>7</v>
      </c>
      <c r="M34" s="22"/>
      <c r="N34" s="31" t="str" cm="1">
        <f t="array" aca="1" ref="N34" ca="1">IF(INDIRECT("M" &amp; ROW())="x", INDIRECT("B" &amp; ROW()) &amp; IF(INDIRECT("E" &amp; ROW())="x", " in 2", " in 3"), "")</f>
        <v/>
      </c>
    </row>
    <row r="35" spans="1:14" x14ac:dyDescent="0.3">
      <c r="A35" s="33">
        <v>15</v>
      </c>
      <c r="B35" s="40" t="s">
        <v>81</v>
      </c>
      <c r="C35" s="33" t="s">
        <v>55</v>
      </c>
      <c r="D35" s="35">
        <v>0.30149999999999999</v>
      </c>
      <c r="E35" s="36" t="s">
        <v>104</v>
      </c>
      <c r="F35" s="33">
        <v>54</v>
      </c>
      <c r="G35" s="33">
        <v>53</v>
      </c>
      <c r="H35" s="33">
        <v>2.3499999046325684</v>
      </c>
      <c r="I35" s="24"/>
      <c r="J35" s="24"/>
      <c r="K35" s="13"/>
      <c r="L35" s="22"/>
      <c r="M35" s="22"/>
      <c r="N35" s="31" t="str" cm="1">
        <f t="array" aca="1" ref="N35" ca="1">IF(INDIRECT("M" &amp; ROW())="x", INDIRECT("B" &amp; ROW()) &amp; IF(INDIRECT("E" &amp; ROW())="x", " in 2", " in 3"), "")</f>
        <v/>
      </c>
    </row>
    <row r="36" spans="1:14" ht="202.8" x14ac:dyDescent="0.3">
      <c r="A36" s="37"/>
      <c r="B36" s="41" t="s">
        <v>82</v>
      </c>
      <c r="C36" s="37" t="s">
        <v>83</v>
      </c>
      <c r="D36" s="38">
        <v>0.69850000000000001</v>
      </c>
      <c r="E36" s="39"/>
      <c r="F36" s="37">
        <v>63</v>
      </c>
      <c r="G36" s="37">
        <v>220</v>
      </c>
      <c r="H36" s="37">
        <v>1.6449999809265137</v>
      </c>
      <c r="I36" s="24">
        <v>1.86</v>
      </c>
      <c r="J36" s="24">
        <v>1.85</v>
      </c>
      <c r="K36" s="46" t="s">
        <v>119</v>
      </c>
      <c r="L36" s="22">
        <v>7</v>
      </c>
      <c r="M36" s="45" t="s">
        <v>104</v>
      </c>
      <c r="N36" s="31" t="str" cm="1">
        <f t="array" aca="1" ref="N36" ca="1">IF(INDIRECT("M" &amp; ROW())="x", INDIRECT("B" &amp; ROW()) &amp; IF(INDIRECT("E" &amp; ROW())="x", " in 2", " in 3"), "")</f>
        <v>Hamad Medjedovic in 3</v>
      </c>
    </row>
    <row r="37" spans="1:14" x14ac:dyDescent="0.3">
      <c r="A37" s="33">
        <v>16</v>
      </c>
      <c r="B37" s="40" t="s">
        <v>66</v>
      </c>
      <c r="C37" s="33" t="s">
        <v>67</v>
      </c>
      <c r="D37" s="35">
        <v>0.25169999999999998</v>
      </c>
      <c r="E37" s="36" t="s">
        <v>104</v>
      </c>
      <c r="F37" s="33">
        <v>67</v>
      </c>
      <c r="G37" s="33">
        <v>80</v>
      </c>
      <c r="H37" s="33">
        <v>2.9700000286102295</v>
      </c>
      <c r="I37" s="24"/>
      <c r="J37" s="24"/>
      <c r="K37" s="13"/>
      <c r="L37" s="22"/>
      <c r="M37" s="22"/>
      <c r="N37" s="31" t="str" cm="1">
        <f t="array" aca="1" ref="N37" ca="1">IF(INDIRECT("M" &amp; ROW())="x", INDIRECT("B" &amp; ROW()) &amp; IF(INDIRECT("E" &amp; ROW())="x", " in 2", " in 3"), "")</f>
        <v/>
      </c>
    </row>
    <row r="38" spans="1:14" ht="140.4" x14ac:dyDescent="0.3">
      <c r="A38" s="37"/>
      <c r="B38" s="44" t="s">
        <v>68</v>
      </c>
      <c r="C38" s="37" t="s">
        <v>63</v>
      </c>
      <c r="D38" s="38">
        <v>0.74829999999999997</v>
      </c>
      <c r="E38" s="39"/>
      <c r="F38" s="37">
        <v>238</v>
      </c>
      <c r="G38" s="37">
        <v>32</v>
      </c>
      <c r="H38" s="37">
        <v>1.434999942779541</v>
      </c>
      <c r="I38" s="24">
        <v>1.47</v>
      </c>
      <c r="J38" s="24">
        <v>1.65</v>
      </c>
      <c r="K38" s="46" t="s">
        <v>120</v>
      </c>
      <c r="L38" s="22">
        <v>6.5</v>
      </c>
      <c r="M38" s="45" t="s">
        <v>104</v>
      </c>
      <c r="N38" s="31" t="str" cm="1">
        <f t="array" aca="1" ref="N38" ca="1">IF(INDIRECT("M" &amp; ROW())="x", INDIRECT("B" &amp; ROW()) &amp; IF(INDIRECT("E" &amp; ROW())="x", " in 2", " in 3"), "")</f>
        <v>Juncheng Shang in 3</v>
      </c>
    </row>
    <row r="39" spans="1:14" x14ac:dyDescent="0.3">
      <c r="A39" s="33">
        <v>17</v>
      </c>
      <c r="B39" s="43" t="s">
        <v>95</v>
      </c>
      <c r="C39" s="33" t="s">
        <v>63</v>
      </c>
      <c r="D39" s="35">
        <v>0.55740000000000001</v>
      </c>
      <c r="E39" s="36" t="s">
        <v>104</v>
      </c>
      <c r="F39" s="33">
        <v>89</v>
      </c>
      <c r="G39" s="33">
        <v>34</v>
      </c>
      <c r="H39" s="33">
        <v>1.5410000085830688</v>
      </c>
      <c r="I39" s="24">
        <v>1.53</v>
      </c>
      <c r="J39" s="24">
        <v>1.55</v>
      </c>
      <c r="K39" s="13"/>
      <c r="L39" s="22"/>
      <c r="M39" s="45" t="s">
        <v>104</v>
      </c>
      <c r="N39" s="31" t="str" cm="1">
        <f t="array" aca="1" ref="N39" ca="1">IF(INDIRECT("M" &amp; ROW())="x", INDIRECT("B" &amp; ROW()) &amp; IF(INDIRECT("E" &amp; ROW())="x", " in 2", " in 3"), "")</f>
        <v>Bu Yunchaokete in 2</v>
      </c>
    </row>
    <row r="40" spans="1:14" ht="140.4" x14ac:dyDescent="0.3">
      <c r="A40" s="37"/>
      <c r="B40" s="41" t="s">
        <v>96</v>
      </c>
      <c r="C40" s="37" t="s">
        <v>77</v>
      </c>
      <c r="D40" s="38">
        <v>0.44259999999999999</v>
      </c>
      <c r="E40" s="39"/>
      <c r="F40" s="37">
        <v>71</v>
      </c>
      <c r="G40" s="37" t="s">
        <v>97</v>
      </c>
      <c r="H40" s="37">
        <v>2.5999999046325684</v>
      </c>
      <c r="I40" s="24"/>
      <c r="J40" s="24"/>
      <c r="K40" s="46" t="s">
        <v>121</v>
      </c>
      <c r="L40" s="22">
        <v>7</v>
      </c>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40">
    <sortCondition ref="A7:A40"/>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7" t="s">
        <v>122</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3">
        <v>1</v>
      </c>
      <c r="B7" s="40" t="s">
        <v>125</v>
      </c>
      <c r="C7" s="33" t="s">
        <v>126</v>
      </c>
      <c r="D7" s="35">
        <v>0.41789999999999999</v>
      </c>
      <c r="E7" s="33"/>
      <c r="F7" s="33">
        <v>66</v>
      </c>
      <c r="G7" s="33">
        <v>82</v>
      </c>
      <c r="H7" s="33">
        <v>4.3499999046325684</v>
      </c>
      <c r="I7" s="24"/>
      <c r="J7" s="24"/>
      <c r="K7" s="42">
        <v>0.33333333333333331</v>
      </c>
      <c r="L7" s="22"/>
      <c r="M7" s="22"/>
      <c r="N7" s="31" t="str" cm="1">
        <f t="array" aca="1" ref="N7" ca="1">IF(INDIRECT("M" &amp; ROW())="x", INDIRECT("B" &amp; ROW()) &amp; IF(INDIRECT("E" &amp; ROW())="x", " in 2", " in 3"), "")</f>
        <v/>
      </c>
    </row>
    <row r="8" spans="1:14" ht="343.2" x14ac:dyDescent="0.3">
      <c r="A8" s="37"/>
      <c r="B8" s="44" t="s">
        <v>127</v>
      </c>
      <c r="C8" s="37" t="s">
        <v>67</v>
      </c>
      <c r="D8" s="38">
        <v>0.58209999999999995</v>
      </c>
      <c r="E8" s="37" t="s">
        <v>104</v>
      </c>
      <c r="F8" s="37">
        <v>3</v>
      </c>
      <c r="G8" s="37">
        <v>5</v>
      </c>
      <c r="H8" s="37">
        <v>1.2510000467300415</v>
      </c>
      <c r="I8" s="24">
        <v>1.24</v>
      </c>
      <c r="J8" s="24">
        <v>1.3</v>
      </c>
      <c r="K8" s="46" t="s">
        <v>128</v>
      </c>
      <c r="L8" s="22">
        <v>7.5</v>
      </c>
      <c r="M8" s="45" t="s">
        <v>104</v>
      </c>
      <c r="N8" s="31" t="str" cm="1">
        <f t="array" aca="1" ref="N8" ca="1">IF(INDIRECT("M" &amp; ROW())="x", INDIRECT("B" &amp; ROW()) &amp; IF(INDIRECT("E" &amp; ROW())="x", " in 2", " in 3"), "")</f>
        <v>Cori Gauff in 2</v>
      </c>
    </row>
    <row r="9" spans="1:14" x14ac:dyDescent="0.3">
      <c r="A9" s="33">
        <v>2</v>
      </c>
      <c r="B9" s="40" t="s">
        <v>123</v>
      </c>
      <c r="C9" s="33" t="s">
        <v>59</v>
      </c>
      <c r="D9" s="35">
        <v>0.35260000000000002</v>
      </c>
      <c r="E9" s="33" t="s">
        <v>104</v>
      </c>
      <c r="F9" s="33">
        <v>8</v>
      </c>
      <c r="G9" s="33">
        <v>11</v>
      </c>
      <c r="H9" s="33">
        <v>2.6099998950958252</v>
      </c>
      <c r="I9" s="24"/>
      <c r="J9" s="24"/>
      <c r="K9" s="13"/>
      <c r="L9" s="22"/>
      <c r="M9" s="22"/>
      <c r="N9" s="31" t="str" cm="1">
        <f t="array" aca="1" ref="N9" ca="1">IF(INDIRECT("M" &amp; ROW())="x", INDIRECT("B" &amp; ROW()) &amp; IF(INDIRECT("E" &amp; ROW())="x", " in 2", " in 3"), "")</f>
        <v/>
      </c>
    </row>
    <row r="10" spans="1:14" ht="312" x14ac:dyDescent="0.3">
      <c r="A10" s="37"/>
      <c r="B10" s="44" t="s">
        <v>124</v>
      </c>
      <c r="C10" s="37" t="s">
        <v>67</v>
      </c>
      <c r="D10" s="38">
        <v>0.64739999999999998</v>
      </c>
      <c r="E10" s="37"/>
      <c r="F10" s="37">
        <v>4</v>
      </c>
      <c r="G10" s="37">
        <v>25</v>
      </c>
      <c r="H10" s="37">
        <v>1.5460000038146973</v>
      </c>
      <c r="I10" s="24">
        <v>1.6</v>
      </c>
      <c r="J10" s="24">
        <v>1.65</v>
      </c>
      <c r="K10" s="46" t="s">
        <v>129</v>
      </c>
      <c r="L10" s="22">
        <v>7</v>
      </c>
      <c r="M10" s="45" t="s">
        <v>104</v>
      </c>
      <c r="N10" s="31" t="str" cm="1">
        <f t="array" aca="1" ref="N10" ca="1">IF(INDIRECT("M" &amp; ROW())="x", INDIRECT("B" &amp; ROW()) &amp; IF(INDIRECT("E" &amp; ROW())="x", " in 2", " in 3"), "")</f>
        <v>Amanda Anisimova in 3</v>
      </c>
    </row>
    <row r="11" spans="1:14" x14ac:dyDescent="0.3">
      <c r="A11" s="10"/>
      <c r="B11" s="22"/>
      <c r="C11" s="22"/>
      <c r="D11" s="22"/>
      <c r="E11" s="23"/>
      <c r="F11" s="22"/>
      <c r="G11" s="22"/>
      <c r="H11" s="22"/>
      <c r="I11" s="24"/>
      <c r="J11" s="24"/>
      <c r="K11" s="13"/>
      <c r="L11" s="22"/>
      <c r="M11" s="22"/>
      <c r="N11" s="31" t="str" cm="1">
        <f t="array" aca="1" ref="N11" ca="1">IF(INDIRECT("M" &amp; ROW())="x", INDIRECT("B" &amp; ROW()) &amp; IF(INDIRECT("E" &amp; ROW())="x", " in 2", " in 3"), "")</f>
        <v/>
      </c>
    </row>
    <row r="12" spans="1:14" x14ac:dyDescent="0.3">
      <c r="A12" s="10"/>
      <c r="B12" s="22"/>
      <c r="C12" s="22"/>
      <c r="D12" s="22"/>
      <c r="E12" s="23"/>
      <c r="F12" s="22"/>
      <c r="G12" s="22"/>
      <c r="H12" s="22"/>
      <c r="I12" s="24"/>
      <c r="J12" s="24"/>
      <c r="K12" s="13"/>
      <c r="L12" s="22"/>
      <c r="M12" s="22"/>
      <c r="N12" s="31" t="str" cm="1">
        <f t="array" aca="1" ref="N12" ca="1">IF(INDIRECT("M" &amp; ROW())="x", INDIRECT("B" &amp; ROW()) &amp; IF(INDIRECT("E" &amp; ROW())="x", " in 2", " in 3"), "")</f>
        <v/>
      </c>
    </row>
    <row r="13" spans="1:14" x14ac:dyDescent="0.3">
      <c r="A13" s="10"/>
      <c r="B13" s="22"/>
      <c r="C13" s="22"/>
      <c r="D13" s="22"/>
      <c r="E13" s="23"/>
      <c r="F13" s="22"/>
      <c r="G13" s="22"/>
      <c r="H13" s="22"/>
      <c r="I13" s="24"/>
      <c r="J13" s="24"/>
      <c r="K13" s="13"/>
      <c r="L13" s="22"/>
      <c r="M13" s="22"/>
      <c r="N13" s="31" t="str" cm="1">
        <f t="array" aca="1" ref="N13" ca="1">IF(INDIRECT("M" &amp; ROW())="x", INDIRECT("B" &amp; ROW()) &amp; IF(INDIRECT("E" &amp; ROW())="x", " in 2", " in 3"), "")</f>
        <v/>
      </c>
    </row>
    <row r="14" spans="1:14" x14ac:dyDescent="0.3">
      <c r="A14" s="10"/>
      <c r="B14" s="22"/>
      <c r="C14" s="22"/>
      <c r="D14" s="22"/>
      <c r="E14" s="23"/>
      <c r="F14" s="22"/>
      <c r="G14" s="22"/>
      <c r="H14" s="22"/>
      <c r="I14" s="24"/>
      <c r="J14" s="24"/>
      <c r="K14" s="13"/>
      <c r="L14" s="22"/>
      <c r="M14" s="22"/>
      <c r="N14" s="31" t="str" cm="1">
        <f t="array" aca="1" ref="N14" ca="1">IF(INDIRECT("M" &amp; ROW())="x", INDIRECT("B" &amp; ROW()) &amp; IF(INDIRECT("E" &amp; ROW())="x", " in 2", " in 3"), "")</f>
        <v/>
      </c>
    </row>
    <row r="15" spans="1:14" x14ac:dyDescent="0.3">
      <c r="A15" s="10"/>
      <c r="B15" s="22"/>
      <c r="C15" s="22"/>
      <c r="D15" s="22"/>
      <c r="E15" s="23"/>
      <c r="F15" s="22"/>
      <c r="G15" s="22"/>
      <c r="H15" s="22"/>
      <c r="I15" s="24"/>
      <c r="J15" s="24"/>
      <c r="K15" s="13"/>
      <c r="L15" s="22"/>
      <c r="M15" s="22"/>
      <c r="N15" s="31" t="str" cm="1">
        <f t="array" aca="1" ref="N15" ca="1">IF(INDIRECT("M" &amp; ROW())="x", INDIRECT("B" &amp; ROW()) &amp; IF(INDIRECT("E" &amp; ROW())="x", " in 2", " in 3"), "")</f>
        <v/>
      </c>
    </row>
    <row r="16" spans="1:14" x14ac:dyDescent="0.3">
      <c r="A16" s="10"/>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10"/>
      <c r="B17" s="22"/>
      <c r="C17" s="22"/>
      <c r="D17" s="22"/>
      <c r="E17" s="23"/>
      <c r="F17" s="22"/>
      <c r="G17" s="22"/>
      <c r="H17" s="22"/>
      <c r="I17" s="24"/>
      <c r="J17" s="24"/>
      <c r="K17" s="13"/>
      <c r="L17" s="22"/>
      <c r="M17" s="22"/>
      <c r="N17" s="31" t="str" cm="1">
        <f t="array" aca="1" ref="N17" ca="1">IF(INDIRECT("M" &amp; ROW())="x", INDIRECT("B" &amp; ROW()) &amp; IF(INDIRECT("E" &amp; ROW())="x", " in 2", " in 3"), "")</f>
        <v/>
      </c>
    </row>
    <row r="18" spans="1:14" x14ac:dyDescent="0.3">
      <c r="A18" s="10"/>
      <c r="B18" s="22"/>
      <c r="C18" s="22"/>
      <c r="D18" s="22"/>
      <c r="E18" s="23"/>
      <c r="F18" s="22"/>
      <c r="G18" s="22"/>
      <c r="H18" s="22"/>
      <c r="I18" s="24"/>
      <c r="J18" s="24"/>
      <c r="K18" s="13"/>
      <c r="L18" s="22"/>
      <c r="M18" s="22"/>
      <c r="N18" s="31" t="str" cm="1">
        <f t="array" aca="1" ref="N18" ca="1">IF(INDIRECT("M" &amp; ROW())="x", INDIRECT("B" &amp; ROW()) &amp; IF(INDIRECT("E" &amp; ROW())="x", " in 2", " in 3"), "")</f>
        <v/>
      </c>
    </row>
    <row r="19" spans="1:14" x14ac:dyDescent="0.3">
      <c r="A19" s="10"/>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10">
    <sortCondition ref="A7:A10"/>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2025-10-01T14:59:38Z</dcterms:modified>
</cp:coreProperties>
</file>