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9F44A4B7-5E35-4C65-973C-DAF5E46AF113}" xr6:coauthVersionLast="47" xr6:coauthVersionMax="47" xr10:uidLastSave="{00000000-0000-0000-0000-000000000000}"/>
  <bookViews>
    <workbookView xWindow="-204" yWindow="48" windowWidth="23232" windowHeight="1218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6" i="1" l="1" a="1"/>
  <c r="N166" i="1" a="1"/>
  <c r="N33" i="1" a="1"/>
  <c r="N142" i="1" a="1"/>
  <c r="N24" i="6" a="1"/>
  <c r="N69" i="1" a="1"/>
  <c r="N73" i="1" a="1"/>
  <c r="N195" i="6" a="1"/>
  <c r="N58" i="1" a="1"/>
  <c r="N91" i="1" a="1"/>
  <c r="N94" i="1" a="1"/>
  <c r="N157" i="6" a="1"/>
  <c r="N18" i="6" a="1"/>
  <c r="N85" i="1" a="1"/>
  <c r="N142" i="6" a="1"/>
  <c r="N42" i="1" a="1"/>
  <c r="N132" i="6" a="1"/>
  <c r="N110" i="6" a="1"/>
  <c r="N15" i="1" a="1"/>
  <c r="N35" i="1" a="1"/>
  <c r="N152" i="6" a="1"/>
  <c r="N60" i="1" a="1"/>
  <c r="N50" i="1" a="1"/>
  <c r="N32" i="1" a="1"/>
  <c r="N39" i="1" a="1"/>
  <c r="N151" i="6" a="1"/>
  <c r="N9" i="1" a="1"/>
  <c r="N171" i="1" a="1"/>
  <c r="N150" i="6" a="1"/>
  <c r="N161" i="1" a="1"/>
  <c r="N12" i="1" a="1"/>
  <c r="N209" i="6" a="1"/>
  <c r="N51" i="1" a="1"/>
  <c r="N131" i="6" a="1"/>
  <c r="N43" i="6" a="1"/>
  <c r="N55" i="6" a="1"/>
  <c r="N177" i="1" a="1"/>
  <c r="N156" i="6" a="1"/>
  <c r="N129" i="6" a="1"/>
  <c r="N83" i="1" a="1"/>
  <c r="N201" i="6" a="1"/>
  <c r="N138" i="1" a="1"/>
  <c r="N21" i="6" a="1"/>
  <c r="N61" i="6" a="1"/>
  <c r="N116" i="6" a="1"/>
  <c r="N76" i="1" a="1"/>
  <c r="N28" i="6" a="1"/>
  <c r="N160" i="6" a="1"/>
  <c r="N15" i="6" a="1"/>
  <c r="N51" i="6" a="1"/>
  <c r="N212" i="6" a="1"/>
  <c r="N124" i="6" a="1"/>
  <c r="N214" i="6" a="1"/>
  <c r="N7" i="6" a="1"/>
  <c r="N120" i="1" a="1"/>
  <c r="N14" i="1" a="1"/>
  <c r="N54" i="1" a="1"/>
  <c r="N106" i="6" a="1"/>
  <c r="N87" i="1" a="1"/>
  <c r="N28" i="1" a="1"/>
  <c r="N73" i="6" a="1"/>
  <c r="N182" i="6" a="1"/>
  <c r="N66" i="1" a="1"/>
  <c r="N77" i="6" a="1"/>
  <c r="N69" i="6" a="1"/>
  <c r="N80" i="1" a="1"/>
  <c r="N10" i="1" a="1"/>
  <c r="N23" i="1" a="1"/>
  <c r="N52" i="1" a="1"/>
  <c r="N120" i="6" a="1"/>
  <c r="N106" i="1" a="1"/>
  <c r="N121" i="1" a="1"/>
  <c r="N21" i="1" a="1"/>
  <c r="N198" i="6" a="1"/>
  <c r="N22" i="6" a="1"/>
  <c r="N164" i="6" a="1"/>
  <c r="N50" i="6" a="1"/>
  <c r="N54" i="6" a="1"/>
  <c r="N149" i="1" a="1"/>
  <c r="N148" i="1" a="1"/>
  <c r="N17" i="6" a="1"/>
  <c r="N48" i="6" a="1"/>
  <c r="N134" i="1" a="1"/>
  <c r="N30" i="6" a="1"/>
  <c r="N126" i="6" a="1"/>
  <c r="N55" i="1" a="1"/>
  <c r="N123" i="6" a="1"/>
  <c r="N162" i="6" a="1"/>
  <c r="N146" i="6" a="1"/>
  <c r="N202" i="6" a="1"/>
  <c r="N25" i="1" a="1"/>
  <c r="N34" i="1" a="1"/>
  <c r="N72" i="6" a="1"/>
  <c r="N136" i="6" a="1"/>
  <c r="N89" i="6" a="1"/>
  <c r="N44" i="6" a="1"/>
  <c r="N213" i="6" a="1"/>
  <c r="N45" i="6" a="1"/>
  <c r="N180" i="6" a="1"/>
  <c r="N87" i="6" a="1"/>
  <c r="N159" i="1" a="1"/>
  <c r="N145" i="1" a="1"/>
  <c r="N132" i="1" a="1"/>
  <c r="N127" i="6" a="1"/>
  <c r="N57" i="1" a="1"/>
  <c r="N169" i="6" a="1"/>
  <c r="N47" i="1" a="1"/>
  <c r="N100" i="6" a="1"/>
  <c r="N81" i="1" a="1"/>
  <c r="N147" i="1" a="1"/>
  <c r="N90" i="6" a="1"/>
  <c r="N17" i="1" a="1"/>
  <c r="N77" i="1" a="1"/>
  <c r="N105" i="6" a="1"/>
  <c r="N43" i="1" a="1"/>
  <c r="N20" i="6" a="1"/>
  <c r="N111" i="1" a="1"/>
  <c r="N158" i="6" a="1"/>
  <c r="N38" i="1" a="1"/>
  <c r="N58" i="6" a="1"/>
  <c r="N61" i="1" a="1"/>
  <c r="N74" i="1" a="1"/>
  <c r="N169" i="1" a="1"/>
  <c r="N84" i="1" a="1"/>
  <c r="N176" i="1" a="1"/>
  <c r="N78" i="1" a="1"/>
  <c r="N186" i="6" a="1"/>
  <c r="N110" i="1" a="1"/>
  <c r="N157" i="1" a="1"/>
  <c r="N175" i="1" a="1"/>
  <c r="N199" i="6" a="1"/>
  <c r="N65" i="6" a="1"/>
  <c r="N104" i="1" a="1"/>
  <c r="N196" i="6" a="1"/>
  <c r="N163" i="6" a="1"/>
  <c r="N46" i="6" a="1"/>
  <c r="N167" i="6" a="1"/>
  <c r="N16" i="1" a="1"/>
  <c r="N45" i="1" a="1"/>
  <c r="N170" i="6" a="1"/>
  <c r="N16" i="6" a="1"/>
  <c r="N151" i="1" a="1"/>
  <c r="N52" i="6" a="1"/>
  <c r="N115" i="6" a="1"/>
  <c r="N147" i="6" a="1"/>
  <c r="N44" i="1" a="1"/>
  <c r="N102" i="6" a="1"/>
  <c r="N31" i="1" a="1"/>
  <c r="N181" i="6" a="1"/>
  <c r="N18" i="1" a="1"/>
  <c r="N31" i="6" a="1"/>
  <c r="N173" i="1" a="1"/>
  <c r="N25" i="6" a="1"/>
  <c r="N116" i="1" a="1"/>
  <c r="N23" i="6" a="1"/>
  <c r="N174" i="6" a="1"/>
  <c r="N139" i="6" a="1"/>
  <c r="N104" i="6" a="1"/>
  <c r="N135" i="1" a="1"/>
  <c r="N155" i="1" a="1"/>
  <c r="N188" i="6" a="1"/>
  <c r="N109" i="6" a="1"/>
  <c r="N101" i="1" a="1"/>
  <c r="N205" i="6" a="1"/>
  <c r="N82" i="1" a="1"/>
  <c r="N114" i="1" a="1"/>
  <c r="N126" i="1" a="1"/>
  <c r="N10" i="6" a="1"/>
  <c r="N57" i="6" a="1"/>
  <c r="N174" i="1" a="1"/>
  <c r="N122" i="1" a="1"/>
  <c r="N135" i="6" a="1"/>
  <c r="N130" i="6" a="1"/>
  <c r="N53" i="6" a="1"/>
  <c r="N42" i="6" a="1"/>
  <c r="N67" i="6" a="1"/>
  <c r="N175" i="6" a="1"/>
  <c r="N208" i="6" a="1"/>
  <c r="N112" i="6" a="1"/>
  <c r="N27" i="6" a="1"/>
  <c r="N160" i="1" a="1"/>
  <c r="N78" i="6" a="1"/>
  <c r="N13" i="1" a="1"/>
  <c r="N98" i="1" a="1"/>
  <c r="N100" i="1" a="1"/>
  <c r="N96" i="6" a="1"/>
  <c r="N134" i="6" a="1"/>
  <c r="N101" i="6" a="1"/>
  <c r="N118" i="1" a="1"/>
  <c r="N81" i="6" a="1"/>
  <c r="N146" i="1" a="1"/>
  <c r="N53" i="1" a="1"/>
  <c r="N92" i="1" a="1"/>
  <c r="N9" i="6" a="1"/>
  <c r="N26" i="1" a="1"/>
  <c r="N185" i="6" a="1"/>
  <c r="N133" i="1" a="1"/>
  <c r="N161" i="6" a="1"/>
  <c r="N171" i="6" a="1"/>
  <c r="N130" i="1" a="1"/>
  <c r="N48" i="1" a="1"/>
  <c r="N108" i="6" a="1"/>
  <c r="N33" i="6" a="1"/>
  <c r="N131" i="1" a="1"/>
  <c r="N70" i="6" a="1"/>
  <c r="N86" i="6" a="1"/>
  <c r="N41" i="6" a="1"/>
  <c r="N143" i="1" a="1"/>
  <c r="N49" i="1" a="1"/>
  <c r="N90" i="1" a="1"/>
  <c r="N68" i="1" a="1"/>
  <c r="N187" i="6" a="1"/>
  <c r="N38" i="6" a="1"/>
  <c r="N86" i="1" a="1"/>
  <c r="N40" i="1" a="1"/>
  <c r="N163" i="1" a="1"/>
  <c r="N70" i="1" a="1"/>
  <c r="N210" i="6" a="1"/>
  <c r="N98" i="6" a="1"/>
  <c r="N125" i="6" a="1"/>
  <c r="N177" i="6" a="1"/>
  <c r="N204" i="6" a="1"/>
  <c r="N150" i="1" a="1"/>
  <c r="N107" i="6" a="1"/>
  <c r="N85" i="6" a="1"/>
  <c r="N119" i="1" a="1"/>
  <c r="N71" i="6" a="1"/>
  <c r="N20" i="1" a="1"/>
  <c r="N176" i="6" a="1"/>
  <c r="N30" i="1" a="1"/>
  <c r="N76" i="6" a="1"/>
  <c r="N103" i="6" a="1"/>
  <c r="N49" i="6" a="1"/>
  <c r="N211" i="6" a="1"/>
  <c r="N145" i="6" a="1"/>
  <c r="N144" i="1" a="1"/>
  <c r="N47" i="6" a="1"/>
  <c r="N121" i="6" a="1"/>
  <c r="N111" i="6" a="1"/>
  <c r="N148" i="6" a="1"/>
  <c r="N154" i="6" a="1"/>
  <c r="N192" i="6" a="1"/>
  <c r="N200" i="6" a="1"/>
  <c r="N62" i="1" a="1"/>
  <c r="N193" i="6" a="1"/>
  <c r="N93" i="6" a="1"/>
  <c r="N46" i="1" a="1"/>
  <c r="N37" i="1" a="1"/>
  <c r="N99" i="6" a="1"/>
  <c r="N95" i="1" a="1"/>
  <c r="N88" i="1" a="1"/>
  <c r="N67" i="1" a="1"/>
  <c r="N34" i="6" a="1"/>
  <c r="N165" i="6" a="1"/>
  <c r="N75" i="6" a="1"/>
  <c r="N128" i="1" a="1"/>
  <c r="N94" i="6" a="1"/>
  <c r="N37" i="6" a="1"/>
  <c r="N41" i="1" a="1"/>
  <c r="N167" i="1" a="1"/>
  <c r="N143" i="6" a="1"/>
  <c r="N108" i="1" a="1"/>
  <c r="N40" i="6" a="1"/>
  <c r="N113" i="6" a="1"/>
  <c r="N93" i="1" a="1"/>
  <c r="N133" i="6" a="1"/>
  <c r="N36" i="6" a="1"/>
  <c r="N140" i="1" a="1"/>
  <c r="N118" i="6" a="1"/>
  <c r="N24" i="1" a="1"/>
  <c r="N22" i="1" a="1"/>
  <c r="N191" i="6" a="1"/>
  <c r="N35" i="6" a="1"/>
  <c r="N13" i="6" a="1"/>
  <c r="N19" i="1" a="1"/>
  <c r="N107" i="1" a="1"/>
  <c r="N91" i="6" a="1"/>
  <c r="N79" i="1" a="1"/>
  <c r="N123" i="1" a="1"/>
  <c r="N89" i="1" a="1"/>
  <c r="N56" i="1" a="1"/>
  <c r="N159" i="6" a="1"/>
  <c r="N96" i="1" a="1"/>
  <c r="N14" i="6" a="1"/>
  <c r="N117" i="1" a="1"/>
  <c r="N137" i="6" a="1"/>
  <c r="N59" i="6" a="1"/>
  <c r="N84" i="6" a="1"/>
  <c r="N8" i="1" a="1"/>
  <c r="N144" i="6" a="1"/>
  <c r="N79" i="6" a="1"/>
  <c r="N149" i="6" a="1"/>
  <c r="N139" i="1" a="1"/>
  <c r="N184" i="6" a="1"/>
  <c r="N12" i="6" a="1"/>
  <c r="N95" i="6" a="1"/>
  <c r="N62" i="6" a="1"/>
  <c r="N164" i="1" a="1"/>
  <c r="N173" i="6" a="1"/>
  <c r="N26" i="6" a="1"/>
  <c r="N64" i="1" a="1"/>
  <c r="N183" i="6" a="1"/>
  <c r="N11" i="1" a="1"/>
  <c r="N153" i="6" a="1"/>
  <c r="N138" i="6" a="1"/>
  <c r="N71" i="1" a="1"/>
  <c r="N165" i="1" a="1"/>
  <c r="N74" i="6" a="1"/>
  <c r="N117" i="6" a="1"/>
  <c r="N152" i="1" a="1"/>
  <c r="N172" i="6" a="1"/>
  <c r="N125" i="1" a="1"/>
  <c r="N153" i="1" a="1"/>
  <c r="N59" i="1" a="1"/>
  <c r="N189" i="6" a="1"/>
  <c r="N115" i="1" a="1"/>
  <c r="N128" i="6" a="1"/>
  <c r="N140" i="6" a="1"/>
  <c r="N170" i="1" a="1"/>
  <c r="N105" i="1" a="1"/>
  <c r="N172" i="1" a="1"/>
  <c r="N39" i="6" a="1"/>
  <c r="N129" i="1" a="1"/>
  <c r="N99" i="1" a="1"/>
  <c r="N63" i="6" a="1"/>
  <c r="N97" i="1" a="1"/>
  <c r="N7" i="1" a="1"/>
  <c r="N127" i="1" a="1"/>
  <c r="N68" i="6" a="1"/>
  <c r="N113" i="1" a="1"/>
  <c r="N124" i="1" a="1"/>
  <c r="N156" i="1" a="1"/>
  <c r="N179" i="6" a="1"/>
  <c r="N83" i="6" a="1"/>
  <c r="N97" i="6" a="1"/>
  <c r="N32" i="6" a="1"/>
  <c r="N64" i="6" a="1"/>
  <c r="N27" i="1" a="1"/>
  <c r="N137" i="1" a="1"/>
  <c r="N19" i="6" a="1"/>
  <c r="N60" i="6" a="1"/>
  <c r="N75" i="1" a="1"/>
  <c r="N206" i="6" a="1"/>
  <c r="N155" i="6" a="1"/>
  <c r="N102" i="1" a="1"/>
  <c r="N11" i="6" a="1"/>
  <c r="N136" i="1" a="1"/>
  <c r="N162" i="1" a="1"/>
  <c r="N178" i="6" a="1"/>
  <c r="N72" i="1" a="1"/>
  <c r="N166" i="6" a="1"/>
  <c r="N92" i="6" a="1"/>
  <c r="N112" i="1" a="1"/>
  <c r="N122" i="6" a="1"/>
  <c r="N56" i="6" a="1"/>
  <c r="N168" i="1" a="1"/>
  <c r="N80" i="6" a="1"/>
  <c r="N141" i="6" a="1"/>
  <c r="N168" i="6" a="1"/>
  <c r="N190" i="6" a="1"/>
  <c r="N103" i="1" a="1"/>
  <c r="N66" i="6" a="1"/>
  <c r="N8" i="6" a="1"/>
  <c r="N65" i="1" a="1"/>
  <c r="N203" i="6" a="1"/>
  <c r="N29" i="6" a="1"/>
  <c r="N194" i="6" a="1"/>
  <c r="N197" i="6" a="1"/>
  <c r="N114" i="6" a="1"/>
  <c r="N141" i="1" a="1"/>
  <c r="N63" i="1" a="1"/>
  <c r="N158" i="1" a="1"/>
  <c r="N154" i="1" a="1"/>
  <c r="N207" i="6" a="1"/>
  <c r="N109" i="1" a="1"/>
  <c r="N119" i="6" a="1"/>
  <c r="N29" i="1" a="1"/>
  <c r="N88" i="6" a="1"/>
  <c r="N82" i="6" a="1"/>
  <c r="N82" i="6" l="1"/>
  <c r="N88" i="6"/>
  <c r="N29" i="1"/>
  <c r="N119" i="6"/>
  <c r="N109" i="1"/>
  <c r="N207" i="6"/>
  <c r="N154" i="1"/>
  <c r="N158" i="1"/>
  <c r="N63" i="1"/>
  <c r="N141" i="1"/>
  <c r="N114" i="6"/>
  <c r="N197" i="6"/>
  <c r="N194" i="6"/>
  <c r="N29" i="6"/>
  <c r="N203" i="6"/>
  <c r="N65" i="1"/>
  <c r="N8" i="6"/>
  <c r="N66" i="6"/>
  <c r="N103" i="1"/>
  <c r="N190" i="6"/>
  <c r="N168" i="6"/>
  <c r="N141" i="6"/>
  <c r="N80" i="6"/>
  <c r="N168" i="1"/>
  <c r="N56" i="6"/>
  <c r="N122" i="6"/>
  <c r="N112" i="1"/>
  <c r="N92" i="6"/>
  <c r="N166" i="6"/>
  <c r="N72" i="1"/>
  <c r="N178" i="6"/>
  <c r="N162" i="1"/>
  <c r="N136" i="1"/>
  <c r="N11" i="6"/>
  <c r="N102" i="1"/>
  <c r="N155" i="6"/>
  <c r="N206" i="6"/>
  <c r="N75" i="1"/>
  <c r="N60" i="6"/>
  <c r="N19" i="6"/>
  <c r="N137" i="1"/>
  <c r="N27" i="1"/>
  <c r="N64" i="6"/>
  <c r="N32" i="6"/>
  <c r="N97" i="6"/>
  <c r="N83" i="6"/>
  <c r="N179" i="6"/>
  <c r="N156" i="1"/>
  <c r="N124" i="1"/>
  <c r="N113" i="1"/>
  <c r="N68" i="6"/>
  <c r="N127" i="1"/>
  <c r="N7" i="1"/>
  <c r="O7" i="1" s="1"/>
  <c r="N97" i="1"/>
  <c r="N63" i="6"/>
  <c r="N99" i="1"/>
  <c r="N129" i="1"/>
  <c r="N39" i="6"/>
  <c r="N172" i="1"/>
  <c r="N105" i="1"/>
  <c r="N170" i="1"/>
  <c r="N140" i="6"/>
  <c r="N128" i="6"/>
  <c r="N115" i="1"/>
  <c r="N189" i="6"/>
  <c r="N59" i="1"/>
  <c r="N153" i="1"/>
  <c r="N125" i="1"/>
  <c r="N172" i="6"/>
  <c r="N152" i="1"/>
  <c r="N117" i="6"/>
  <c r="N74" i="6"/>
  <c r="N165" i="1"/>
  <c r="N71" i="1"/>
  <c r="N138" i="6"/>
  <c r="N153" i="6"/>
  <c r="N11" i="1"/>
  <c r="N183" i="6"/>
  <c r="N64" i="1"/>
  <c r="N26" i="6"/>
  <c r="N173" i="6"/>
  <c r="N164" i="1"/>
  <c r="N62" i="6"/>
  <c r="N95" i="6"/>
  <c r="N12" i="6"/>
  <c r="N184" i="6"/>
  <c r="N139" i="1"/>
  <c r="N149" i="6"/>
  <c r="N79" i="6"/>
  <c r="N144" i="6"/>
  <c r="N8" i="1"/>
  <c r="O8" i="1" s="1"/>
  <c r="N84" i="6"/>
  <c r="N59" i="6"/>
  <c r="N137" i="6"/>
  <c r="N117" i="1"/>
  <c r="N14" i="6"/>
  <c r="N96" i="1"/>
  <c r="N159" i="6"/>
  <c r="N56" i="1"/>
  <c r="N89" i="1"/>
  <c r="N123" i="1"/>
  <c r="N79" i="1"/>
  <c r="N91" i="6"/>
  <c r="N107" i="1"/>
  <c r="N19" i="1"/>
  <c r="N13" i="6"/>
  <c r="N35" i="6"/>
  <c r="N191" i="6"/>
  <c r="N22" i="1"/>
  <c r="N24" i="1"/>
  <c r="N118" i="6"/>
  <c r="N140" i="1"/>
  <c r="N36" i="6"/>
  <c r="N133" i="6"/>
  <c r="N93" i="1"/>
  <c r="N113" i="6"/>
  <c r="N40" i="6"/>
  <c r="N108" i="1"/>
  <c r="N143" i="6"/>
  <c r="N167" i="1"/>
  <c r="N41" i="1"/>
  <c r="N37" i="6"/>
  <c r="N94" i="6"/>
  <c r="N128" i="1"/>
  <c r="N75" i="6"/>
  <c r="N165" i="6"/>
  <c r="N34" i="6"/>
  <c r="N67" i="1"/>
  <c r="N88" i="1"/>
  <c r="N95" i="1"/>
  <c r="N99" i="6"/>
  <c r="N37" i="1"/>
  <c r="N46" i="1"/>
  <c r="N93" i="6"/>
  <c r="N193" i="6"/>
  <c r="N62" i="1"/>
  <c r="N200" i="6"/>
  <c r="N192" i="6"/>
  <c r="N154" i="6"/>
  <c r="N148" i="6"/>
  <c r="N111" i="6"/>
  <c r="N121" i="6"/>
  <c r="N47" i="6"/>
  <c r="N144" i="1"/>
  <c r="N145" i="6"/>
  <c r="N211" i="6"/>
  <c r="N49" i="6"/>
  <c r="N103" i="6"/>
  <c r="N76" i="6"/>
  <c r="N30" i="1"/>
  <c r="N176" i="6"/>
  <c r="N20" i="1"/>
  <c r="N71" i="6"/>
  <c r="N119" i="1"/>
  <c r="N85" i="6"/>
  <c r="N107" i="6"/>
  <c r="N150" i="1"/>
  <c r="N204" i="6"/>
  <c r="N177" i="6"/>
  <c r="N125" i="6"/>
  <c r="N98" i="6"/>
  <c r="N210" i="6"/>
  <c r="N70" i="1"/>
  <c r="N163" i="1"/>
  <c r="N40" i="1"/>
  <c r="N86" i="1"/>
  <c r="N38" i="6"/>
  <c r="N187" i="6"/>
  <c r="N68" i="1"/>
  <c r="N90" i="1"/>
  <c r="N49" i="1"/>
  <c r="N143" i="1"/>
  <c r="N41" i="6"/>
  <c r="N86" i="6"/>
  <c r="N70" i="6"/>
  <c r="N131" i="1"/>
  <c r="N33" i="6"/>
  <c r="N108" i="6"/>
  <c r="N48" i="1"/>
  <c r="N130" i="1"/>
  <c r="N171" i="6"/>
  <c r="N161" i="6"/>
  <c r="N133" i="1"/>
  <c r="N185" i="6"/>
  <c r="N26" i="1"/>
  <c r="N9" i="6"/>
  <c r="N92" i="1"/>
  <c r="N53" i="1"/>
  <c r="N146" i="1"/>
  <c r="N81" i="6"/>
  <c r="N118" i="1"/>
  <c r="N101" i="6"/>
  <c r="N134" i="6"/>
  <c r="N96" i="6"/>
  <c r="N100" i="1"/>
  <c r="N98" i="1"/>
  <c r="N13" i="1"/>
  <c r="N78" i="6"/>
  <c r="N160" i="1"/>
  <c r="N27" i="6"/>
  <c r="N112" i="6"/>
  <c r="N208" i="6"/>
  <c r="N175" i="6"/>
  <c r="N67" i="6"/>
  <c r="N42" i="6"/>
  <c r="N53" i="6"/>
  <c r="N130" i="6"/>
  <c r="N135" i="6"/>
  <c r="N122" i="1"/>
  <c r="N174" i="1"/>
  <c r="N57" i="6"/>
  <c r="N10" i="6"/>
  <c r="N126" i="1"/>
  <c r="N114" i="1"/>
  <c r="N82" i="1"/>
  <c r="N205" i="6"/>
  <c r="N101" i="1"/>
  <c r="N109" i="6"/>
  <c r="N188" i="6"/>
  <c r="N155" i="1"/>
  <c r="N135" i="1"/>
  <c r="N104" i="6"/>
  <c r="N139" i="6"/>
  <c r="N174" i="6"/>
  <c r="N23" i="6"/>
  <c r="N116" i="1"/>
  <c r="N25" i="6"/>
  <c r="N173" i="1"/>
  <c r="N31" i="6"/>
  <c r="N18" i="1"/>
  <c r="N181" i="6"/>
  <c r="N31" i="1"/>
  <c r="N102" i="6"/>
  <c r="N44" i="1"/>
  <c r="N147" i="6"/>
  <c r="N115" i="6"/>
  <c r="N52" i="6"/>
  <c r="N151" i="1"/>
  <c r="N16" i="6"/>
  <c r="N170" i="6"/>
  <c r="N45" i="1"/>
  <c r="N16" i="1"/>
  <c r="N167" i="6"/>
  <c r="N46" i="6"/>
  <c r="N163" i="6"/>
  <c r="N196" i="6"/>
  <c r="N104" i="1"/>
  <c r="N65" i="6"/>
  <c r="N199" i="6"/>
  <c r="N175" i="1"/>
  <c r="N157" i="1"/>
  <c r="N110" i="1"/>
  <c r="N186" i="6"/>
  <c r="N78" i="1"/>
  <c r="N176" i="1"/>
  <c r="N84" i="1"/>
  <c r="N169" i="1"/>
  <c r="N74" i="1"/>
  <c r="N61" i="1"/>
  <c r="N58" i="6"/>
  <c r="N38" i="1"/>
  <c r="N158" i="6"/>
  <c r="N111" i="1"/>
  <c r="N20" i="6"/>
  <c r="N43" i="1"/>
  <c r="N105" i="6"/>
  <c r="N77" i="1"/>
  <c r="N17" i="1"/>
  <c r="N90" i="6"/>
  <c r="N147" i="1"/>
  <c r="N81" i="1"/>
  <c r="N100" i="6"/>
  <c r="N47" i="1"/>
  <c r="N169" i="6"/>
  <c r="N57" i="1"/>
  <c r="N127" i="6"/>
  <c r="N132" i="1"/>
  <c r="N145" i="1"/>
  <c r="N159" i="1"/>
  <c r="N87" i="6"/>
  <c r="N180" i="6"/>
  <c r="N45" i="6"/>
  <c r="N213" i="6"/>
  <c r="N44" i="6"/>
  <c r="N89" i="6"/>
  <c r="N136" i="6"/>
  <c r="N72" i="6"/>
  <c r="N34" i="1"/>
  <c r="N25" i="1"/>
  <c r="N202" i="6"/>
  <c r="N146" i="6"/>
  <c r="N162" i="6"/>
  <c r="N123" i="6"/>
  <c r="N55" i="1"/>
  <c r="N126" i="6"/>
  <c r="N30" i="6"/>
  <c r="N134" i="1"/>
  <c r="N48" i="6"/>
  <c r="N17" i="6"/>
  <c r="N148" i="1"/>
  <c r="N149" i="1"/>
  <c r="N54" i="6"/>
  <c r="N50" i="6"/>
  <c r="N164" i="6"/>
  <c r="N22" i="6"/>
  <c r="N198" i="6"/>
  <c r="N21" i="1"/>
  <c r="N121" i="1"/>
  <c r="N106" i="1"/>
  <c r="N120" i="6"/>
  <c r="N52" i="1"/>
  <c r="N23" i="1"/>
  <c r="N10" i="1"/>
  <c r="N80" i="1"/>
  <c r="N69" i="6"/>
  <c r="N77" i="6"/>
  <c r="N66" i="1"/>
  <c r="N182" i="6"/>
  <c r="N73" i="6"/>
  <c r="N28" i="1"/>
  <c r="N87" i="1"/>
  <c r="N106" i="6"/>
  <c r="N54" i="1"/>
  <c r="N14" i="1"/>
  <c r="N120" i="1"/>
  <c r="N7" i="6"/>
  <c r="N214" i="6"/>
  <c r="N124" i="6"/>
  <c r="N212" i="6"/>
  <c r="N51" i="6"/>
  <c r="N15" i="6"/>
  <c r="N160" i="6"/>
  <c r="N28" i="6"/>
  <c r="N76" i="1"/>
  <c r="N116" i="6"/>
  <c r="N61" i="6"/>
  <c r="N21" i="6"/>
  <c r="N138" i="1"/>
  <c r="N201" i="6"/>
  <c r="N83" i="1"/>
  <c r="N129" i="6"/>
  <c r="N156" i="6"/>
  <c r="N177" i="1"/>
  <c r="N55" i="6"/>
  <c r="N43" i="6"/>
  <c r="N131" i="6"/>
  <c r="N51" i="1"/>
  <c r="N209" i="6"/>
  <c r="N12" i="1"/>
  <c r="N161" i="1"/>
  <c r="N150" i="6"/>
  <c r="N171" i="1"/>
  <c r="N9" i="1"/>
  <c r="N151" i="6"/>
  <c r="N39" i="1"/>
  <c r="N32" i="1"/>
  <c r="N50" i="1"/>
  <c r="N60" i="1"/>
  <c r="N152" i="6"/>
  <c r="N35" i="1"/>
  <c r="N15" i="1"/>
  <c r="N110" i="6"/>
  <c r="N132" i="6"/>
  <c r="N42" i="1"/>
  <c r="N142" i="6"/>
  <c r="N85" i="1"/>
  <c r="N18" i="6"/>
  <c r="N157" i="6"/>
  <c r="N94" i="1"/>
  <c r="N91" i="1"/>
  <c r="N58" i="1"/>
  <c r="N195" i="6"/>
  <c r="N73" i="1"/>
  <c r="N69" i="1"/>
  <c r="N24" i="6"/>
  <c r="N142" i="1"/>
  <c r="N33" i="1"/>
  <c r="N166" i="1"/>
  <c r="N3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<sst xmlns="http://schemas.openxmlformats.org/spreadsheetml/2006/main" count="192" uniqueCount="127">
  <si>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</si>
  <si>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</si>
  <si>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</si>
  <si>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</si>
  <si>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</si>
  <si>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</si>
  <si>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</si>
  <si>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</si>
  <si>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</si>
  <si>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</si>
  <si>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</si>
  <si>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</si>
  <si>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</si>
  <si>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</si>
  <si>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</si>
  <si>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</si>
  <si>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</si>
  <si>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</si>
  <si>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</si>
  <si>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</si>
  <si>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</si>
  <si>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</si>
  <si>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</si>
  <si>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</si>
  <si>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</si>
  <si>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</si>
  <si>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</si>
  <si>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</si>
  <si>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</si>
  <si>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</si>
  <si>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</si>
  <si>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</si>
  <si>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</si>
  <si>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</si>
  <si>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</si>
  <si>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</si>
  <si>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</si>
  <si>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</si>
  <si>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</si>
  <si>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</si>
  <si>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</si>
  <si>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</si>
  <si>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</si>
  <si>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</si>
  <si>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</si>
  <si>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</si>
  <si>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</si>
  <si>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</si>
  <si>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</si>
  <si>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</si>
  <si>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</si>
  <si>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</si>
  <si>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</si>
  <si>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Shanghai Rolex Masters - Shanghai, Masters, CHN, Hard, 29/09/2025, $10.8M, ATP Masters 1000                                                                                                                                                                                                                                               </t>
  </si>
  <si>
    <t>Ben Shelton</t>
  </si>
  <si>
    <t>USA</t>
  </si>
  <si>
    <t>David Goffin</t>
  </si>
  <si>
    <t>BEL</t>
  </si>
  <si>
    <t>Benjamin Bonzi</t>
  </si>
  <si>
    <t>FRA</t>
  </si>
  <si>
    <t>Gabriel Diallo</t>
  </si>
  <si>
    <t>CAN</t>
  </si>
  <si>
    <t>Francisco Cerundolo</t>
  </si>
  <si>
    <t>ARG</t>
  </si>
  <si>
    <t>Adrian Mannarino</t>
  </si>
  <si>
    <t>Zizou Bergs</t>
  </si>
  <si>
    <t>Casper Ruud</t>
  </si>
  <si>
    <t>NOR</t>
  </si>
  <si>
    <t>Jaume Antoni Munar Clar</t>
  </si>
  <si>
    <t>ESP</t>
  </si>
  <si>
    <t>Flavio Cobolli</t>
  </si>
  <si>
    <t>ITA</t>
  </si>
  <si>
    <t>Frances Tiafoe</t>
  </si>
  <si>
    <t>Yannick Hanfmann</t>
  </si>
  <si>
    <t>GER</t>
  </si>
  <si>
    <t>Marin Cilic</t>
  </si>
  <si>
    <t>CRO</t>
  </si>
  <si>
    <t>Novak Djokovic</t>
  </si>
  <si>
    <t>SRB</t>
  </si>
  <si>
    <t>Taylor Harry Fritz</t>
  </si>
  <si>
    <t>Fabian Marozsan</t>
  </si>
  <si>
    <t>HUN</t>
  </si>
  <si>
    <t>Luca Nardi</t>
  </si>
  <si>
    <t>Giovanni Mpetshi Perricard</t>
  </si>
  <si>
    <t>Ugo Humbert</t>
  </si>
  <si>
    <t>Jordan Thompson</t>
  </si>
  <si>
    <t>AUS</t>
  </si>
  <si>
    <t>Sebastian Baez</t>
  </si>
  <si>
    <t>Holger Rune</t>
  </si>
  <si>
    <t>DEN</t>
  </si>
  <si>
    <t>Alexander Bublik</t>
  </si>
  <si>
    <t>KAZ</t>
  </si>
  <si>
    <t>Valentin Vacherot</t>
  </si>
  <si>
    <t>MON</t>
  </si>
  <si>
    <t>Mattia Bellucci</t>
  </si>
  <si>
    <t>Tomas Machac</t>
  </si>
  <si>
    <t>CZE</t>
  </si>
  <si>
    <t>Tallon Griekspoor</t>
  </si>
  <si>
    <t>NED</t>
  </si>
  <si>
    <t>Jenson Brooksby</t>
  </si>
  <si>
    <t>N/A</t>
  </si>
  <si>
    <t>Learner Tien</t>
  </si>
  <si>
    <t>Miomir Kecmanovic</t>
  </si>
  <si>
    <t xml:space="preserve">China Open - Beijing, Masters, CHN, Hard, 22/09/2025, $8.963M, WTA 1000                                                                                                                                                                                                                                                       </t>
  </si>
  <si>
    <t>Emma Navarro</t>
  </si>
  <si>
    <t>Jessica Pegula</t>
  </si>
  <si>
    <t>Sonay Kartal</t>
  </si>
  <si>
    <t>GBR</t>
  </si>
  <si>
    <t>Linda Noskova</t>
  </si>
  <si>
    <t>x</t>
  </si>
  <si>
    <r>
      <t xml:space="preserve">1st meeting. Hard win %'s favour Bonzi. 
Bonzi had a 2 sets win over Opelka as slight underdog in the 1st round. He reached the 3rd Round at the US Open 2025, 4th Round in Cincinnati 2025, 3rd Round at the Australian Open 2025.
Diallo lost in the 1st round as qualifier last season. he has lost his opening match of a tournament on hard just twice in 2025. 
12 month and 2025 stats favour Diallo on serve. Slight edge to Bonzi on return. Recent performances are better for Bonzi. Good chance of 3 sets.
</t>
    </r>
    <r>
      <rPr>
        <b/>
        <sz val="12"/>
        <color theme="1"/>
        <rFont val="Calibri"/>
        <family val="2"/>
        <scheme val="minor"/>
      </rPr>
      <t>Lay Diallo around 1.35 and remove liability at 1.70. Lay set 1 winner.</t>
    </r>
  </si>
  <si>
    <r>
      <t xml:space="preserve">Goffin 1-0 (Feb 2025, hard, 2 sets). Hard win %'s are better for Shelton. 
Shelton reached the 4th round last year. 3rd Round at the US Open 2025, Quarter finals in Cincinnati 2025, Title in Toronto 2025, Semi finals in Washington 2025, Quarter finals in Indian Wells 2025, Semi finals at the Australian Open 2025.
Goffin reached the q finals last year. 3 sets win over Muller in the 1st round. 3rd Round in Miami 2025, Quarter finals in Acapulco 2025. 2nd round of the US Open. 
12 month and 2025 stats are stronger for Shelton. Goffin had a lot of help from his opponent in the 1st round. 
</t>
    </r>
    <r>
      <rPr>
        <b/>
        <sz val="12"/>
        <color theme="1"/>
        <rFont val="Calibri"/>
        <family val="2"/>
        <scheme val="minor"/>
      </rPr>
      <t>Back Shelton around 1.80 to 1.95 and remove liability at 1.45.</t>
    </r>
  </si>
  <si>
    <r>
      <t xml:space="preserve">Tiafoe 1-0 (June 2024, grass, 2 sets). Hard win %'s are better for Hanfmann. 
Tiafoe reached the 3rd round last year. 3rd Round at the US Open 2025, 4th Round in Cincinnati 2025, 4th Round in Toronto 2025, Quarter finals in Washington 2025.
Hanfmann lost in the qual round last season. This time, he made it through the qual rounds. 3 sets win over Sonego as underdog in the 1st round. CH semi in Sep. He has not won a main draw ATP match on hard in 2025.
12 month ATP stats are close with s slight edge to Hanfmann. All his ATP wins were in qual rounds in the last year. 2025 stats favour Tiafoe on serve. 
</t>
    </r>
    <r>
      <rPr>
        <b/>
        <sz val="12"/>
        <color theme="1"/>
        <rFont val="Calibri"/>
        <family val="2"/>
        <scheme val="minor"/>
      </rPr>
      <t>Back Tiafoe around 2.00 to 2.20 and remove liability at 1.65</t>
    </r>
  </si>
  <si>
    <r>
      <t xml:space="preserve">H2H 3-3. Most recent Apr 2025, clay, Rune in 3. Baez won on clay in May 2024, 3 sets. Rune won indoors in Oct 2023, 2 sets. Hard win %'s are better for Rune. 
Baez lost in the 2nd round last season. 3 sets win over Zhang in the 1st round as underdog. He has started to find slightly better form on hard in recent months (but not much better. 
Rune reached the 4th round last season. Quarter final in Tokyo. Quarter finals in Cincinnati 2025, 4th Round in Toronto 2025, Final in Indian Wells 2025, 4th Round at the Australian Open 2025.
</t>
    </r>
    <r>
      <rPr>
        <b/>
        <sz val="12"/>
        <color theme="1"/>
        <rFont val="Calibri"/>
        <family val="2"/>
        <scheme val="minor"/>
      </rPr>
      <t>Back Rune around 1.70 or if he loses set 1.</t>
    </r>
    <r>
      <rPr>
        <sz val="12"/>
        <color theme="1"/>
        <rFont val="Calibri"/>
        <family val="2"/>
        <scheme val="minor"/>
      </rPr>
      <t xml:space="preserve">
</t>
    </r>
  </si>
  <si>
    <r>
      <t xml:space="preserve">1st meeting. Hard win %'s are better for Cerundolo. 
Cerundolo lost in the 2nd round last year. 4th Round in Toronto 2025, Quarter finals in Miami 2025, Quarter finals in Indian Wells 2025, 3rd Round at the Australian Open 2025.
Mannarino lost in the 1st round last year. 2 sets win over Berrettini as underdog in the 1st round. 4th Round at the US Open 2025, 4th Round in Cincinnati 2025.
12 month and 2025 stats favour Mannarino on serve. Fair chance of 3 sets.
</t>
    </r>
    <r>
      <rPr>
        <b/>
        <sz val="12"/>
        <color theme="1"/>
        <rFont val="Calibri"/>
        <family val="2"/>
        <scheme val="minor"/>
      </rPr>
      <t xml:space="preserve">Lay Cerundolo around 1.55 and remove liability at 2.00. </t>
    </r>
  </si>
  <si>
    <r>
      <t xml:space="preserve">Thompson 2-1. Most recent Nov 2024, indoors, Humbert in 2. Thompson won on hard in Aug 2024, 3rd set tie break. Thompson's other win was by walkover. Hard win %'s are a little better for Humbert. 
Humbert reached the 3rd round last year. 4th Round at the Australian Open 2025, Final in Tokyo 2024.
Thompson lost in the 2nd round last year. 3 sets win in the 1st round as favourite. 2nd round of the US Open. 3rd Round in Miami 2025, Quarter finals in Brisbane 2025. 2nd round of the Australian Open. 
12 month and 2025 stats are stronger for Humbert overall. Stats for their last 10 favour Thompson on serve. 
</t>
    </r>
    <r>
      <rPr>
        <b/>
        <sz val="12"/>
        <color theme="1"/>
        <rFont val="Calibri"/>
        <family val="2"/>
        <scheme val="minor"/>
      </rPr>
      <t>Back Humbert around 2.20 to 2.30 and remove liability at 1.70. Lay set 1 winner.</t>
    </r>
  </si>
  <si>
    <r>
      <t xml:space="preserve">Kecmanovic 1-0 (Aug 2022, hard, 4 sets). Hard win %'s are better for Tien. 
Tien reached the final in Beijing. Quarter finals in Hangzhou 2025, 4th Round in Toronto 2025, 3rd Round in Washington 2025, Quarter finals in Acapulco 2025, 4th Round at the Australian Open 2025.
Kecmanovic reached the 2nd round last season. Quarter finals in Winston-Salem 2025, Title in Delray Beach 2025, 3rd Round at the Australian Open 2025, Semi finals in Adelaide 2025.
12 month and 2025 stats are stronger for Kecmanovic. Recent performances are better for Tien. 
</t>
    </r>
    <r>
      <rPr>
        <b/>
        <sz val="12"/>
        <color theme="1"/>
        <rFont val="Calibri"/>
        <family val="2"/>
        <scheme val="minor"/>
      </rPr>
      <t>Lay Kecmanovic around 1.55 and remove liability at 2.00. Good chance of 3 sets.</t>
    </r>
  </si>
  <si>
    <r>
      <t xml:space="preserve">Bellucci 1-0 (Sep 2023, hard, 2 sets). Hard win %'s are better for Machac. 
Bellucci reached the 2nd round as qualifier last season. 2 sets win over Walton in the 1st round. 2nd round of the US Open. CH title in Aug. 
Machac reached the Semi final last season. 4th Round at the US Open 2025, 4th Round in Miami 2025, Title in Acapulco 2025, 3rd Round at the Australian Open 2025.
12 month and 2025 stats are stronger for Machac. 
</t>
    </r>
    <r>
      <rPr>
        <b/>
        <sz val="12"/>
        <color theme="1"/>
        <rFont val="Calibri"/>
        <family val="2"/>
        <scheme val="minor"/>
      </rPr>
      <t>Back Machac around 2.00 to 2.20 and remove liability at 1.60.</t>
    </r>
  </si>
  <si>
    <r>
      <t xml:space="preserve">1st meeting. Hard win %'s are a little better for Nardi. 
Nardi lost in the 1st round last season. 3 sets win over Ofner in the 1st round. 4th Round in Cincinnati 2025, Quarter finals in Dubai 2025.
Perricard lost in the 1st round last season. Semi finals in Winston-Salem 2025, Semi finals in Brisbane 2025.
12 month and 2025 stats are stronger for Perricard on serve.
</t>
    </r>
    <r>
      <rPr>
        <b/>
        <sz val="12"/>
        <color theme="1"/>
        <rFont val="Calibri"/>
        <family val="2"/>
        <scheme val="minor"/>
      </rPr>
      <t>Back Perricard around 2.10 to 2.30 and remove liability at 1.65.</t>
    </r>
  </si>
  <si>
    <r>
      <t xml:space="preserve">1st meeting. Hard win %'s are better for Ruud. 
Bergs reached the 2nd round last season. 2 sets win over Korda in the 1st round. 3rd Round at the US Open 2025, 3rd Round in Miami 2025, Final in Auckland 2025.
Ruud lost in the 2nd round last season. Semi finals in Tokyo. 4th Round in Toronto 2025, 4th Round in Miami 2025. 
12 month and 2025 stats are stronger for Ruud. He has not had a great season but his form last week was much improved. 
</t>
    </r>
    <r>
      <rPr>
        <b/>
        <sz val="12"/>
        <color theme="1"/>
        <rFont val="Calibri"/>
        <family val="2"/>
        <scheme val="minor"/>
      </rPr>
      <t>Back Ruud around 2.00 to 2.20 and remove liability at 1.60.</t>
    </r>
  </si>
  <si>
    <r>
      <t xml:space="preserve">1st meeting. Hard win %'s are fairly even. 
Bublik lost in the 2nd round last year.  Title in Hangzhou 2025, 4th Round at the US Open 2025.
Vacherot has come through the qual rounds. 2 sets win over Djere in the 1st round. 2 CH q finals in 2025. 
Recent performances are better for Bublik. 
</t>
    </r>
    <r>
      <rPr>
        <b/>
        <sz val="12"/>
        <color theme="1"/>
        <rFont val="Calibri"/>
        <family val="2"/>
        <scheme val="minor"/>
      </rPr>
      <t>Lay Bublik around 1.25 and remove liability at 1.50. Back Bublik around 1.80 to 1.95 and remove liability at 1.40.</t>
    </r>
  </si>
  <si>
    <r>
      <t xml:space="preserve">Brooksby 1-0 (June 2025, grass, straight sets). 
Griekspoor reached the 3rd round last year. Quarter finals in Indian Wells 2025, Semi finals in Dubai  2025.
Brooksby had a 2 sets win over Trotter as strong favourite in the 1st round. He reached the Semi finals in Tokyo, 3rd Round in Cincinnati 2025, 3rd Round in Indian Wells 2025. 
12 month and 2025 stats are a little better for Griekspoor. 
</t>
    </r>
    <r>
      <rPr>
        <b/>
        <sz val="12"/>
        <color theme="1"/>
        <rFont val="Calibri"/>
        <family val="2"/>
        <scheme val="minor"/>
      </rPr>
      <t xml:space="preserve">Lay Brooksby around 1.30 and remove liability at 1.65. Back Brooksby around 2.00 to 2.20 and remove liability at 1.60. </t>
    </r>
  </si>
  <si>
    <r>
      <t xml:space="preserve">1st meeting. Hard win %'s are better for Munar. 
Munar reached the 2nd round last year. 3 sets win over Fucsovics as slight underdog in the 1st round. 4th Round at the US Open 2025, Quarter finals in Winston-Salem 2025, 3rd Round in Miami 2025, Semi finals in Hong Kong 2025.
Cobolli reached the 3rd round last season. 3rd Round at the US Open 2025, 4th Round in Toronto 2025, Quarter finals in Beijing 2024.
12 month and 2025 stats favour Munar. Stats for their last 10 on hard slightly favour Munar overall. Good chance of 3 sets.
</t>
    </r>
    <r>
      <rPr>
        <b/>
        <sz val="12"/>
        <color theme="1"/>
        <rFont val="Calibri"/>
        <family val="2"/>
        <scheme val="minor"/>
      </rPr>
      <t xml:space="preserve">Lay Cobolli around 1.55 and remove liability at 2.00. </t>
    </r>
  </si>
  <si>
    <r>
      <t xml:space="preserve">Djokovic 20-2. Djokovic won their last 5 completed matches. Cilic won on Grass in 2018 and indoors in 2016. Hard win %'s are better for Djokovic. 
Cilic lost in the 1st round last year. 2 sets win over Basilashvili in the 1st round. Quarter finals in Dubai  2025, Title in Hangzhou 2024.
Djokovic reached the final last season. Semi finals at the US Open 2025, Final in Miami 2025, Semi finals at the Australian Open 2025, Quarter finals in Brisbane 2025.
12 month and 2025 stats are better for Djokovic.
</t>
    </r>
    <r>
      <rPr>
        <b/>
        <sz val="12"/>
        <color theme="1"/>
        <rFont val="Calibri"/>
        <family val="2"/>
        <scheme val="minor"/>
      </rPr>
      <t>Lay Djokovic and remove liability at 1.19. Back him if he loses set 1.</t>
    </r>
  </si>
  <si>
    <r>
      <t xml:space="preserve">Fritz 1-0 (Jan 2024, hard, 4 sets). Hard win %'s are better for Fritz.
Fritz reached the Semi final last year. Final in Tokyo, Quarter finals at the US Open 2025, 4th Round in Cincinnati 2025, Semi finals in Toronto 2025, Quarter finals in Washington 2025, Semi finals in Miami 2025, 4th Round in Indian Wells 2025, 3rd Round at the Australian Open 2025.
Marozsan had a 3 sets win over Wawrinka in the 1st round. He reached the 3rd Round in Toronto 2025, 3rd Round at the Australian Open 2025, Quarter finals in Hong Kong 2025.
12 month and 2025 stats are stronger for Fritz. 
</t>
    </r>
    <r>
      <rPr>
        <b/>
        <sz val="12"/>
        <color theme="1"/>
        <rFont val="Calibri"/>
        <family val="2"/>
        <scheme val="minor"/>
      </rPr>
      <t>Back Fritz around 1.80 to 1.95 and remove liability at 1.40.</t>
    </r>
  </si>
  <si>
    <r>
      <t xml:space="preserve">Noskova 1-0 (May 2025, clay, 2 sets). Hard win %'s are a little better for Noskova. 
Kartal had an easy win over Parks in the 1st round. A very easy win over Kasatkina in the 2nd round as underdog. Easy win over Joint in the 3rd round. 3 sets win over Andreeva as huge underdog in the 4th round. She reached the 4th Round in Indian Wells 2025.
Noskova had a 2 sets win over Wang in the 2nd round. In the 3rd round, Zheng retired in the 3rd set. 2 sets win over Potapova in the 4th round. She reached the 3rd Round at the US Open 2025, Quarter finals in Monterrey 2025, Final in Prague 2025, Quarter finals in Dubai 2025, 3rd Round in Doha 2025, Semi finals in Abu Dhabi 2025.
12 month and 2025 stats are better for Noskova on serve and favour Kartal on return. Stats for the tournament are better for Kartal on serve. Chance of 3 sets.
</t>
    </r>
    <r>
      <rPr>
        <b/>
        <sz val="12"/>
        <color theme="1"/>
        <rFont val="Calibri"/>
        <family val="2"/>
        <scheme val="minor"/>
      </rPr>
      <t>Lay Noskova around 1.40 and remove liability at 1.80. Back Noskova around 2.20 to 2.30 and remove liability at 1.70.</t>
    </r>
  </si>
  <si>
    <r>
      <t xml:space="preserve">Pegula 2-0. Most recent June 2025, grass, 3 sets. She won on hard in march 2024, 2 sets. Hard win %'s are better for Pegula. 
Navarro lost in the 2nd round last season. 2 tight sets win over Ruse in the 2nd round. In the 3rd round, Boisson retired in set 2. 3 sets win over Swiatek in the 4th round. 3rd Round at the US Open 2025, Title in Merida 2025, Quarter finals at the Australian Open 2025.
Pegula reached the 4th round last season. Easy win over Tomljanovic in the 2nd round. She saved match points in the 2nd set tie break before taking the 3rd set 6-0. She needed 3 sets against Kostyuk in the 4th round. Semi finals at the US Open 2025, Final in Miami 2025, 4th Round in Indian Wells 2025, Title in Austin 2025, Quarter finals in Doha 2025, 3rd Round at the Australian Open 2025, Final in Adelaide 2025.
12 month and 2025 stats are stronger for Pegula. Stats for the tournament are stronger for Pegula on serve. 
</t>
    </r>
    <r>
      <rPr>
        <b/>
        <sz val="12"/>
        <color theme="1"/>
        <rFont val="Calibri"/>
        <family val="2"/>
        <scheme val="minor"/>
      </rPr>
      <t xml:space="preserve">Back Pegula around 2.10 to 2.30 and remove liability at 1.65. Good chance of 3 sets.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</si>
</sst>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48">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20" fontId="10" fillId="0" borderId="0" xfId="0" applyNumberFormat="1"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12A05FC5-BAED-42C2-8988-9DA49CFF25C8}"/>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69"/>
  <sheetViews>
    <sheetView tabSelected="1" workbookViewId="0">
      <selection activeCell="F1" sqref="F1"/>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0" t="s">
        <v>58</v>
      </c>
      <c r="C7" s="34" t="s">
        <v>59</v>
      </c>
      <c r="D7" s="35">
        <v>0.63049999999999995</v>
      </c>
      <c r="E7" s="36"/>
      <c r="F7" s="34">
        <v>48</v>
      </c>
      <c r="G7" s="34">
        <v>73</v>
      </c>
      <c r="H7" s="34">
        <v>2.6400001049041748</v>
      </c>
      <c r="I7" s="24"/>
      <c r="J7" s="24">
        <v>2</v>
      </c>
      <c r="K7" s="45">
        <v>0.22916666666666666</v>
      </c>
      <c r="L7" s="22"/>
      <c r="M7" s="46" t="s">
        <v>109</v>
      </c>
      <c r="N7" s="31" t="str" cm="1">
        <f t="array" aca="1" ref="N7" ca="1">IF(INDIRECT("M" &amp; ROW())="x", INDIRECT("B" &amp; ROW()) &amp; IF(INDIRECT("E" &amp; ROW())="x", " in 2", " in 3"), "")</f>
        <v>Benjamin Bonzi in 3</v>
      </c>
      <c r="O7" s="22" t="str">
        <f ca="1">IF(N7="x", C7 &amp; IF(F7="x", " in 2", " in 3"), "")</f>
        <v/>
      </c>
    </row>
    <row r="8" spans="1:15" ht="187.2" x14ac:dyDescent="0.3">
      <c r="A8" s="37"/>
      <c r="B8" s="44" t="s">
        <v>60</v>
      </c>
      <c r="C8" s="37" t="s">
        <v>61</v>
      </c>
      <c r="D8" s="38">
        <v>0.3695</v>
      </c>
      <c r="E8" s="39" t="s">
        <v>109</v>
      </c>
      <c r="F8" s="37">
        <v>35</v>
      </c>
      <c r="G8" s="37">
        <v>54</v>
      </c>
      <c r="H8" s="37">
        <v>1.5260000228881836</v>
      </c>
      <c r="I8" s="24">
        <v>1.57</v>
      </c>
      <c r="J8" s="24">
        <v>2</v>
      </c>
      <c r="K8" s="47" t="s">
        <v>110</v>
      </c>
      <c r="L8" s="22">
        <v>7</v>
      </c>
      <c r="M8" s="28"/>
      <c r="N8" s="31" t="str" cm="1">
        <f t="array" aca="1" ref="N8" ca="1">IF(INDIRECT("M" &amp; ROW())="x", INDIRECT("B" &amp; ROW()) &amp; IF(INDIRECT("E" &amp; ROW())="x", " in 2", " in 3"), "")</f>
        <v/>
      </c>
      <c r="O8" s="22" t="str">
        <f ca="1">IF(N8="x", C8 &amp; IF(F8="x", " in 2", " in 3"), "")</f>
        <v/>
      </c>
    </row>
    <row r="9" spans="1:15" x14ac:dyDescent="0.3">
      <c r="A9" s="34">
        <v>2</v>
      </c>
      <c r="B9" s="43" t="s">
        <v>54</v>
      </c>
      <c r="C9" s="34" t="s">
        <v>55</v>
      </c>
      <c r="D9" s="35">
        <v>0.65849999999999997</v>
      </c>
      <c r="E9" s="36" t="s">
        <v>109</v>
      </c>
      <c r="F9" s="34">
        <v>6</v>
      </c>
      <c r="G9" s="34">
        <v>7</v>
      </c>
      <c r="H9" s="34">
        <v>1.1430000066757202</v>
      </c>
      <c r="I9" s="24">
        <v>1.36</v>
      </c>
      <c r="J9" s="24">
        <v>1.4</v>
      </c>
      <c r="K9" s="13"/>
      <c r="L9" s="22"/>
      <c r="M9" s="46" t="s">
        <v>109</v>
      </c>
      <c r="N9" s="31" t="str" cm="1">
        <f t="array" aca="1" ref="N9" ca="1">IF(INDIRECT("M" &amp; ROW())="x", INDIRECT("B" &amp; ROW()) &amp; IF(INDIRECT("E" &amp; ROW())="x", " in 2", " in 3"), "")</f>
        <v>Ben Shelton in 2</v>
      </c>
    </row>
    <row r="10" spans="1:15" ht="218.4" x14ac:dyDescent="0.3">
      <c r="A10" s="37"/>
      <c r="B10" s="42" t="s">
        <v>56</v>
      </c>
      <c r="C10" s="37" t="s">
        <v>57</v>
      </c>
      <c r="D10" s="38">
        <v>0.34150000000000003</v>
      </c>
      <c r="E10" s="39"/>
      <c r="F10" s="37">
        <v>83</v>
      </c>
      <c r="G10" s="37">
        <v>45</v>
      </c>
      <c r="H10" s="37">
        <v>6.3499999046325684</v>
      </c>
      <c r="I10" s="24"/>
      <c r="J10" s="24"/>
      <c r="K10" s="47" t="s">
        <v>111</v>
      </c>
      <c r="L10" s="22">
        <v>7.5</v>
      </c>
      <c r="M10" s="28"/>
      <c r="N10" s="31" t="str" cm="1">
        <f t="array" aca="1" ref="N10" ca="1">IF(INDIRECT("M" &amp; ROW())="x", INDIRECT("B" &amp; ROW()) &amp; IF(INDIRECT("E" &amp; ROW())="x", " in 2", " in 3"), "")</f>
        <v/>
      </c>
    </row>
    <row r="11" spans="1:15" x14ac:dyDescent="0.3">
      <c r="A11" s="34">
        <v>3</v>
      </c>
      <c r="B11" s="43" t="s">
        <v>72</v>
      </c>
      <c r="C11" s="34" t="s">
        <v>55</v>
      </c>
      <c r="D11" s="35">
        <v>0.48780000000000001</v>
      </c>
      <c r="E11" s="36"/>
      <c r="F11" s="34">
        <v>28</v>
      </c>
      <c r="G11" s="34">
        <v>6</v>
      </c>
      <c r="H11" s="34">
        <v>1.4720000028610229</v>
      </c>
      <c r="I11" s="24">
        <v>1.52</v>
      </c>
      <c r="J11" s="24">
        <v>1.6</v>
      </c>
      <c r="K11" s="13"/>
      <c r="L11" s="22"/>
      <c r="M11" s="46" t="s">
        <v>109</v>
      </c>
      <c r="N11" s="31" t="str" cm="1">
        <f t="array" aca="1" ref="N11" ca="1">IF(INDIRECT("M" &amp; ROW())="x", INDIRECT("B" &amp; ROW()) &amp; IF(INDIRECT("E" &amp; ROW())="x", " in 2", " in 3"), "")</f>
        <v>Frances Tiafoe in 3</v>
      </c>
    </row>
    <row r="12" spans="1:15" ht="249.6" x14ac:dyDescent="0.3">
      <c r="A12" s="37"/>
      <c r="B12" s="42" t="s">
        <v>73</v>
      </c>
      <c r="C12" s="37" t="s">
        <v>74</v>
      </c>
      <c r="D12" s="38">
        <v>0.51219999999999999</v>
      </c>
      <c r="E12" s="39" t="s">
        <v>109</v>
      </c>
      <c r="F12" s="37">
        <v>150</v>
      </c>
      <c r="G12" s="37">
        <v>106</v>
      </c>
      <c r="H12" s="37">
        <v>2.8299999237060547</v>
      </c>
      <c r="I12" s="24"/>
      <c r="J12" s="24"/>
      <c r="K12" s="47" t="s">
        <v>112</v>
      </c>
      <c r="L12" s="22">
        <v>7</v>
      </c>
      <c r="M12" s="28"/>
      <c r="N12" s="31" t="str" cm="1">
        <f t="array" aca="1" ref="N12" ca="1">IF(INDIRECT("M" &amp; ROW())="x", INDIRECT("B" &amp; ROW()) &amp; IF(INDIRECT("E" &amp; ROW())="x", " in 2", " in 3"), "")</f>
        <v/>
      </c>
    </row>
    <row r="13" spans="1:15" x14ac:dyDescent="0.3">
      <c r="A13" s="34">
        <v>4</v>
      </c>
      <c r="B13" s="40" t="s">
        <v>87</v>
      </c>
      <c r="C13" s="34" t="s">
        <v>63</v>
      </c>
      <c r="D13" s="35">
        <v>0.2702</v>
      </c>
      <c r="E13" s="36"/>
      <c r="F13" s="34">
        <v>42</v>
      </c>
      <c r="G13" s="34">
        <v>134</v>
      </c>
      <c r="H13" s="34">
        <v>4.8600001335144043</v>
      </c>
      <c r="I13" s="24"/>
      <c r="J13" s="24"/>
      <c r="K13" s="13"/>
      <c r="L13" s="22"/>
      <c r="M13" s="22"/>
      <c r="N13" s="31" t="str" cm="1">
        <f t="array" aca="1" ref="N13" ca="1">IF(INDIRECT("M" &amp; ROW())="x", INDIRECT("B" &amp; ROW()) &amp; IF(INDIRECT("E" &amp; ROW())="x", " in 2", " in 3"), "")</f>
        <v/>
      </c>
    </row>
    <row r="14" spans="1:15" ht="218.4" x14ac:dyDescent="0.3">
      <c r="A14" s="37"/>
      <c r="B14" s="44" t="s">
        <v>88</v>
      </c>
      <c r="C14" s="37" t="s">
        <v>89</v>
      </c>
      <c r="D14" s="38">
        <v>0.7298</v>
      </c>
      <c r="E14" s="39" t="s">
        <v>109</v>
      </c>
      <c r="F14" s="37">
        <v>11</v>
      </c>
      <c r="G14" s="37">
        <v>14</v>
      </c>
      <c r="H14" s="37">
        <v>1.2079999446868896</v>
      </c>
      <c r="I14" s="24">
        <v>1.2</v>
      </c>
      <c r="J14" s="24">
        <v>1.25</v>
      </c>
      <c r="K14" s="47" t="s">
        <v>113</v>
      </c>
      <c r="L14" s="22">
        <v>8</v>
      </c>
      <c r="M14" s="46" t="s">
        <v>109</v>
      </c>
      <c r="N14" s="31" t="str" cm="1">
        <f t="array" aca="1" ref="N14" ca="1">IF(INDIRECT("M" &amp; ROW())="x", INDIRECT("B" &amp; ROW()) &amp; IF(INDIRECT("E" &amp; ROW())="x", " in 2", " in 3"), "")</f>
        <v>Holger Rune in 2</v>
      </c>
    </row>
    <row r="15" spans="1:15" x14ac:dyDescent="0.3">
      <c r="A15" s="34">
        <v>5</v>
      </c>
      <c r="B15" s="40" t="s">
        <v>62</v>
      </c>
      <c r="C15" s="34" t="s">
        <v>63</v>
      </c>
      <c r="D15" s="35">
        <v>0.42330000000000001</v>
      </c>
      <c r="E15" s="36" t="s">
        <v>109</v>
      </c>
      <c r="F15" s="34">
        <v>21</v>
      </c>
      <c r="G15" s="34">
        <v>77</v>
      </c>
      <c r="H15" s="34">
        <v>1.7630000114440918</v>
      </c>
      <c r="I15" s="24">
        <v>1.9</v>
      </c>
      <c r="J15" s="24">
        <v>2.1</v>
      </c>
      <c r="K15" s="13"/>
      <c r="L15" s="22"/>
      <c r="M15" s="22"/>
      <c r="N15" s="31" t="str" cm="1">
        <f t="array" aca="1" ref="N15" ca="1">IF(INDIRECT("M" &amp; ROW())="x", INDIRECT("B" &amp; ROW()) &amp; IF(INDIRECT("E" &amp; ROW())="x", " in 2", " in 3"), "")</f>
        <v/>
      </c>
    </row>
    <row r="16" spans="1:15" ht="187.2" x14ac:dyDescent="0.3">
      <c r="A16" s="37"/>
      <c r="B16" s="42" t="s">
        <v>64</v>
      </c>
      <c r="C16" s="37" t="s">
        <v>59</v>
      </c>
      <c r="D16" s="38">
        <v>0.57669999999999999</v>
      </c>
      <c r="E16" s="39"/>
      <c r="F16" s="37">
        <v>60</v>
      </c>
      <c r="G16" s="37">
        <v>91</v>
      </c>
      <c r="H16" s="37">
        <v>2.1400001049041748</v>
      </c>
      <c r="I16" s="24"/>
      <c r="J16" s="24">
        <v>1.9</v>
      </c>
      <c r="K16" s="47" t="s">
        <v>114</v>
      </c>
      <c r="L16" s="22">
        <v>7</v>
      </c>
      <c r="M16" s="46" t="s">
        <v>109</v>
      </c>
      <c r="N16" s="31" t="str" cm="1">
        <f t="array" aca="1" ref="N16" ca="1">IF(INDIRECT("M" &amp; ROW())="x", INDIRECT("B" &amp; ROW()) &amp; IF(INDIRECT("E" &amp; ROW())="x", " in 2", " in 3"), "")</f>
        <v>Adrian Mannarino in 3</v>
      </c>
    </row>
    <row r="17" spans="1:14" x14ac:dyDescent="0.3">
      <c r="A17" s="34">
        <v>6</v>
      </c>
      <c r="B17" s="40" t="s">
        <v>84</v>
      </c>
      <c r="C17" s="34" t="s">
        <v>59</v>
      </c>
      <c r="D17" s="35">
        <v>0.42720000000000002</v>
      </c>
      <c r="E17" s="36"/>
      <c r="F17" s="34">
        <v>26</v>
      </c>
      <c r="G17" s="34">
        <v>17</v>
      </c>
      <c r="H17" s="34">
        <v>1.6059999465942383</v>
      </c>
      <c r="I17" s="24">
        <v>1.73</v>
      </c>
      <c r="J17" s="24">
        <v>1.8</v>
      </c>
      <c r="K17" s="13"/>
      <c r="L17" s="22"/>
      <c r="M17" s="46" t="s">
        <v>109</v>
      </c>
      <c r="N17" s="31" t="str" cm="1">
        <f t="array" aca="1" ref="N17" ca="1">IF(INDIRECT("M" &amp; ROW())="x", INDIRECT("B" &amp; ROW()) &amp; IF(INDIRECT("E" &amp; ROW())="x", " in 2", " in 3"), "")</f>
        <v>Ugo Humbert in 3</v>
      </c>
    </row>
    <row r="18" spans="1:14" ht="234" x14ac:dyDescent="0.3">
      <c r="A18" s="37"/>
      <c r="B18" s="42" t="s">
        <v>85</v>
      </c>
      <c r="C18" s="37" t="s">
        <v>86</v>
      </c>
      <c r="D18" s="38">
        <v>0.57279999999999998</v>
      </c>
      <c r="E18" s="39" t="s">
        <v>109</v>
      </c>
      <c r="F18" s="37">
        <v>85</v>
      </c>
      <c r="G18" s="37">
        <v>21</v>
      </c>
      <c r="H18" s="37">
        <v>2.4300000667572021</v>
      </c>
      <c r="I18" s="24"/>
      <c r="J18" s="24"/>
      <c r="K18" s="47" t="s">
        <v>115</v>
      </c>
      <c r="L18" s="22">
        <v>7</v>
      </c>
      <c r="M18" s="22"/>
      <c r="N18" s="31" t="str" cm="1">
        <f t="array" aca="1" ref="N18" ca="1">IF(INDIRECT("M" &amp; ROW())="x", INDIRECT("B" &amp; ROW()) &amp; IF(INDIRECT("E" &amp; ROW())="x", " in 2", " in 3"), "")</f>
        <v/>
      </c>
    </row>
    <row r="19" spans="1:14" x14ac:dyDescent="0.3">
      <c r="A19" s="34">
        <v>7</v>
      </c>
      <c r="B19" s="40" t="s">
        <v>101</v>
      </c>
      <c r="C19" s="34" t="s">
        <v>55</v>
      </c>
      <c r="D19" s="35">
        <v>0.48530000000000001</v>
      </c>
      <c r="E19" s="36"/>
      <c r="F19" s="34">
        <v>36</v>
      </c>
      <c r="G19" s="34">
        <v>38</v>
      </c>
      <c r="H19" s="34">
        <v>1.8470000028610229</v>
      </c>
      <c r="I19" s="24"/>
      <c r="J19" s="24">
        <v>2</v>
      </c>
      <c r="K19" s="13"/>
      <c r="L19" s="22"/>
      <c r="M19" s="46" t="s">
        <v>109</v>
      </c>
      <c r="N19" s="31" t="str" cm="1">
        <f t="array" aca="1" ref="N19" ca="1">IF(INDIRECT("M" &amp; ROW())="x", INDIRECT("B" &amp; ROW()) &amp; IF(INDIRECT("E" &amp; ROW())="x", " in 2", " in 3"), "")</f>
        <v>Learner Tien in 3</v>
      </c>
    </row>
    <row r="20" spans="1:14" ht="218.4" x14ac:dyDescent="0.3">
      <c r="A20" s="37"/>
      <c r="B20" s="42" t="s">
        <v>102</v>
      </c>
      <c r="C20" s="37" t="s">
        <v>78</v>
      </c>
      <c r="D20" s="38">
        <v>0.51470000000000005</v>
      </c>
      <c r="E20" s="39" t="s">
        <v>109</v>
      </c>
      <c r="F20" s="37">
        <v>47</v>
      </c>
      <c r="G20" s="37">
        <v>47</v>
      </c>
      <c r="H20" s="37">
        <v>2.0299999713897705</v>
      </c>
      <c r="I20" s="24">
        <v>1.89</v>
      </c>
      <c r="J20" s="24">
        <v>2</v>
      </c>
      <c r="K20" s="47" t="s">
        <v>116</v>
      </c>
      <c r="L20" s="22">
        <v>7</v>
      </c>
      <c r="M20" s="22"/>
      <c r="N20" s="31" t="str" cm="1">
        <f t="array" aca="1" ref="N20" ca="1">IF(INDIRECT("M" &amp; ROW())="x", INDIRECT("B" &amp; ROW()) &amp; IF(INDIRECT("E" &amp; ROW())="x", " in 2", " in 3"), "")</f>
        <v/>
      </c>
    </row>
    <row r="21" spans="1:14" x14ac:dyDescent="0.3">
      <c r="A21" s="34">
        <v>8</v>
      </c>
      <c r="B21" s="40" t="s">
        <v>94</v>
      </c>
      <c r="C21" s="34" t="s">
        <v>71</v>
      </c>
      <c r="D21" s="35">
        <v>0.62260000000000004</v>
      </c>
      <c r="E21" s="36"/>
      <c r="F21" s="34">
        <v>69</v>
      </c>
      <c r="G21" s="34">
        <v>55</v>
      </c>
      <c r="H21" s="34">
        <v>3.4200000762939453</v>
      </c>
      <c r="I21" s="24"/>
      <c r="J21" s="24"/>
      <c r="K21" s="13"/>
      <c r="L21" s="22"/>
      <c r="M21" s="22"/>
      <c r="N21" s="31" t="str" cm="1">
        <f t="array" aca="1" ref="N21" ca="1">IF(INDIRECT("M" &amp; ROW())="x", INDIRECT("B" &amp; ROW()) &amp; IF(INDIRECT("E" &amp; ROW())="x", " in 2", " in 3"), "")</f>
        <v/>
      </c>
    </row>
    <row r="22" spans="1:14" ht="171.6" x14ac:dyDescent="0.3">
      <c r="A22" s="37"/>
      <c r="B22" s="44" t="s">
        <v>95</v>
      </c>
      <c r="C22" s="37" t="s">
        <v>96</v>
      </c>
      <c r="D22" s="38">
        <v>0.37740000000000001</v>
      </c>
      <c r="E22" s="39" t="s">
        <v>109</v>
      </c>
      <c r="F22" s="37">
        <v>23</v>
      </c>
      <c r="G22" s="37">
        <v>18</v>
      </c>
      <c r="H22" s="37">
        <v>1.3480000495910645</v>
      </c>
      <c r="I22" s="24">
        <v>1.51</v>
      </c>
      <c r="J22" s="24">
        <v>1.55</v>
      </c>
      <c r="K22" s="47" t="s">
        <v>117</v>
      </c>
      <c r="L22" s="22">
        <v>7</v>
      </c>
      <c r="M22" s="46" t="s">
        <v>109</v>
      </c>
      <c r="N22" s="31" t="str" cm="1">
        <f t="array" aca="1" ref="N22" ca="1">IF(INDIRECT("M" &amp; ROW())="x", INDIRECT("B" &amp; ROW()) &amp; IF(INDIRECT("E" &amp; ROW())="x", " in 2", " in 3"), "")</f>
        <v>Tomas Machac in 2</v>
      </c>
    </row>
    <row r="23" spans="1:14" x14ac:dyDescent="0.3">
      <c r="A23" s="34">
        <v>9</v>
      </c>
      <c r="B23" s="40" t="s">
        <v>82</v>
      </c>
      <c r="C23" s="34" t="s">
        <v>71</v>
      </c>
      <c r="D23" s="35">
        <v>0.68500000000000005</v>
      </c>
      <c r="E23" s="36"/>
      <c r="F23" s="34">
        <v>88</v>
      </c>
      <c r="G23" s="34">
        <v>88</v>
      </c>
      <c r="H23" s="34">
        <v>2.7300000190734863</v>
      </c>
      <c r="I23" s="24"/>
      <c r="J23" s="24"/>
      <c r="K23" s="13"/>
      <c r="L23" s="22"/>
      <c r="M23" s="22"/>
      <c r="N23" s="31" t="str" cm="1">
        <f t="array" aca="1" ref="N23" ca="1">IF(INDIRECT("M" &amp; ROW())="x", INDIRECT("B" &amp; ROW()) &amp; IF(INDIRECT("E" &amp; ROW())="x", " in 2", " in 3"), "")</f>
        <v/>
      </c>
    </row>
    <row r="24" spans="1:14" ht="156" x14ac:dyDescent="0.3">
      <c r="A24" s="37"/>
      <c r="B24" s="44" t="s">
        <v>83</v>
      </c>
      <c r="C24" s="37" t="s">
        <v>59</v>
      </c>
      <c r="D24" s="38">
        <v>0.315</v>
      </c>
      <c r="E24" s="39" t="s">
        <v>109</v>
      </c>
      <c r="F24" s="37">
        <v>37</v>
      </c>
      <c r="G24" s="37">
        <v>57</v>
      </c>
      <c r="H24" s="37">
        <v>1.4980000257492065</v>
      </c>
      <c r="I24" s="24">
        <v>1.59</v>
      </c>
      <c r="J24" s="24">
        <v>1.65</v>
      </c>
      <c r="K24" s="47" t="s">
        <v>118</v>
      </c>
      <c r="L24" s="22">
        <v>7</v>
      </c>
      <c r="M24" s="46" t="s">
        <v>109</v>
      </c>
      <c r="N24" s="31" t="str" cm="1">
        <f t="array" aca="1" ref="N24" ca="1">IF(INDIRECT("M" &amp; ROW())="x", INDIRECT("B" &amp; ROW()) &amp; IF(INDIRECT("E" &amp; ROW())="x", " in 2", " in 3"), "")</f>
        <v>Giovanni Mpetshi Perricard in 2</v>
      </c>
    </row>
    <row r="25" spans="1:14" x14ac:dyDescent="0.3">
      <c r="A25" s="34">
        <v>10</v>
      </c>
      <c r="B25" s="40" t="s">
        <v>65</v>
      </c>
      <c r="C25" s="34" t="s">
        <v>57</v>
      </c>
      <c r="D25" s="35">
        <v>0.42399999999999999</v>
      </c>
      <c r="E25" s="36"/>
      <c r="F25" s="34">
        <v>44</v>
      </c>
      <c r="G25" s="34">
        <v>66</v>
      </c>
      <c r="H25" s="34">
        <v>3.559999942779541</v>
      </c>
      <c r="I25" s="24"/>
      <c r="J25" s="24"/>
      <c r="K25" s="13"/>
      <c r="L25" s="22"/>
      <c r="M25" s="22"/>
      <c r="N25" s="31" t="str" cm="1">
        <f t="array" aca="1" ref="N25" ca="1">IF(INDIRECT("M" &amp; ROW())="x", INDIRECT("B" &amp; ROW()) &amp; IF(INDIRECT("E" &amp; ROW())="x", " in 2", " in 3"), "")</f>
        <v/>
      </c>
    </row>
    <row r="26" spans="1:14" ht="187.2" x14ac:dyDescent="0.3">
      <c r="A26" s="37"/>
      <c r="B26" s="44" t="s">
        <v>66</v>
      </c>
      <c r="C26" s="37" t="s">
        <v>67</v>
      </c>
      <c r="D26" s="38">
        <v>0.57599999999999996</v>
      </c>
      <c r="E26" s="39" t="s">
        <v>109</v>
      </c>
      <c r="F26" s="37">
        <v>12</v>
      </c>
      <c r="G26" s="37">
        <v>19</v>
      </c>
      <c r="H26" s="37">
        <v>1.3279999494552612</v>
      </c>
      <c r="I26" s="24">
        <v>1.4</v>
      </c>
      <c r="J26" s="24">
        <v>1.5</v>
      </c>
      <c r="K26" s="47" t="s">
        <v>119</v>
      </c>
      <c r="L26" s="22">
        <v>7.5</v>
      </c>
      <c r="M26" s="46" t="s">
        <v>109</v>
      </c>
      <c r="N26" s="31" t="str" cm="1">
        <f t="array" aca="1" ref="N26" ca="1">IF(INDIRECT("M" &amp; ROW())="x", INDIRECT("B" &amp; ROW()) &amp; IF(INDIRECT("E" &amp; ROW())="x", " in 2", " in 3"), "")</f>
        <v>Casper Ruud in 2</v>
      </c>
    </row>
    <row r="27" spans="1:14" x14ac:dyDescent="0.3">
      <c r="A27" s="34">
        <v>11</v>
      </c>
      <c r="B27" s="43" t="s">
        <v>90</v>
      </c>
      <c r="C27" s="34" t="s">
        <v>91</v>
      </c>
      <c r="D27" s="35">
        <v>0.4501</v>
      </c>
      <c r="E27" s="36" t="s">
        <v>109</v>
      </c>
      <c r="F27" s="34">
        <v>17</v>
      </c>
      <c r="G27" s="34">
        <v>44</v>
      </c>
      <c r="H27" s="34">
        <v>1.3339999914169312</v>
      </c>
      <c r="I27" s="24">
        <v>1.34</v>
      </c>
      <c r="J27" s="24">
        <v>1.5</v>
      </c>
      <c r="K27" s="13"/>
      <c r="L27" s="22"/>
      <c r="M27" s="46" t="s">
        <v>109</v>
      </c>
      <c r="N27" s="31" t="str" cm="1">
        <f t="array" aca="1" ref="N27" ca="1">IF(INDIRECT("M" &amp; ROW())="x", INDIRECT("B" &amp; ROW()) &amp; IF(INDIRECT("E" &amp; ROW())="x", " in 2", " in 3"), "")</f>
        <v>Alexander Bublik in 2</v>
      </c>
    </row>
    <row r="28" spans="1:14" ht="171.6" x14ac:dyDescent="0.3">
      <c r="A28" s="37"/>
      <c r="B28" s="42" t="s">
        <v>92</v>
      </c>
      <c r="C28" s="37" t="s">
        <v>93</v>
      </c>
      <c r="D28" s="38">
        <v>0.54990000000000006</v>
      </c>
      <c r="E28" s="39"/>
      <c r="F28" s="37">
        <v>204</v>
      </c>
      <c r="G28" s="37">
        <v>157</v>
      </c>
      <c r="H28" s="37">
        <v>3.5199999809265137</v>
      </c>
      <c r="I28" s="24"/>
      <c r="J28" s="24"/>
      <c r="K28" s="47" t="s">
        <v>120</v>
      </c>
      <c r="L28" s="22">
        <v>7</v>
      </c>
      <c r="M28" s="22"/>
      <c r="N28" s="31" t="str" cm="1">
        <f t="array" aca="1" ref="N28" ca="1">IF(INDIRECT("M" &amp; ROW())="x", INDIRECT("B" &amp; ROW()) &amp; IF(INDIRECT("E" &amp; ROW())="x", " in 2", " in 3"), "")</f>
        <v/>
      </c>
    </row>
    <row r="29" spans="1:14" x14ac:dyDescent="0.3">
      <c r="A29" s="34">
        <v>12</v>
      </c>
      <c r="B29" s="40" t="s">
        <v>97</v>
      </c>
      <c r="C29" s="34" t="s">
        <v>98</v>
      </c>
      <c r="D29" s="35">
        <v>0.1004</v>
      </c>
      <c r="E29" s="36" t="s">
        <v>109</v>
      </c>
      <c r="F29" s="34">
        <v>31</v>
      </c>
      <c r="G29" s="34">
        <v>60</v>
      </c>
      <c r="H29" s="34">
        <v>2.5099999904632568</v>
      </c>
      <c r="I29" s="24"/>
      <c r="J29" s="24"/>
      <c r="K29" s="13"/>
      <c r="L29" s="22"/>
      <c r="M29" s="46"/>
      <c r="N29" s="31" t="str" cm="1">
        <f t="array" aca="1" ref="N29" ca="1">IF(INDIRECT("M" &amp; ROW())="x", INDIRECT("B" &amp; ROW()) &amp; IF(INDIRECT("E" &amp; ROW())="x", " in 2", " in 3"), "")</f>
        <v/>
      </c>
    </row>
    <row r="30" spans="1:14" ht="187.2" x14ac:dyDescent="0.3">
      <c r="A30" s="37"/>
      <c r="B30" s="44" t="s">
        <v>99</v>
      </c>
      <c r="C30" s="37" t="s">
        <v>55</v>
      </c>
      <c r="D30" s="38">
        <v>0.89959999999999996</v>
      </c>
      <c r="E30" s="39"/>
      <c r="F30" s="37">
        <v>57</v>
      </c>
      <c r="G30" s="37" t="s">
        <v>100</v>
      </c>
      <c r="H30" s="37">
        <v>1.5709999799728394</v>
      </c>
      <c r="I30" s="24">
        <v>1.48</v>
      </c>
      <c r="J30" s="24">
        <v>1.7</v>
      </c>
      <c r="K30" s="47" t="s">
        <v>121</v>
      </c>
      <c r="L30" s="22">
        <v>6.5</v>
      </c>
      <c r="M30" s="46" t="s">
        <v>109</v>
      </c>
      <c r="N30" s="31" t="str" cm="1">
        <f t="array" aca="1" ref="N30" ca="1">IF(INDIRECT("M" &amp; ROW())="x", INDIRECT("B" &amp; ROW()) &amp; IF(INDIRECT("E" &amp; ROW())="x", " in 2", " in 3"), "")</f>
        <v>Jenson Brooksby in 3</v>
      </c>
    </row>
    <row r="31" spans="1:14" x14ac:dyDescent="0.3">
      <c r="A31" s="34">
        <v>13</v>
      </c>
      <c r="B31" s="40" t="s">
        <v>68</v>
      </c>
      <c r="C31" s="34" t="s">
        <v>69</v>
      </c>
      <c r="D31" s="35">
        <v>0.64649999999999996</v>
      </c>
      <c r="E31" s="36"/>
      <c r="F31" s="34">
        <v>41</v>
      </c>
      <c r="G31" s="34">
        <v>114</v>
      </c>
      <c r="H31" s="34">
        <v>2.2799999713897705</v>
      </c>
      <c r="I31" s="24"/>
      <c r="J31" s="24">
        <v>1.9</v>
      </c>
      <c r="K31" s="13"/>
      <c r="L31" s="22"/>
      <c r="M31" s="46" t="s">
        <v>109</v>
      </c>
      <c r="N31" s="31" t="str" cm="1">
        <f t="array" aca="1" ref="N31" ca="1">IF(INDIRECT("M" &amp; ROW())="x", INDIRECT("B" &amp; ROW()) &amp; IF(INDIRECT("E" &amp; ROW())="x", " in 2", " in 3"), "")</f>
        <v>Jaume Antoni Munar Clar in 3</v>
      </c>
    </row>
    <row r="32" spans="1:14" ht="202.8" x14ac:dyDescent="0.3">
      <c r="A32" s="37"/>
      <c r="B32" s="42" t="s">
        <v>70</v>
      </c>
      <c r="C32" s="37" t="s">
        <v>71</v>
      </c>
      <c r="D32" s="38">
        <v>0.35349999999999998</v>
      </c>
      <c r="E32" s="39" t="s">
        <v>109</v>
      </c>
      <c r="F32" s="37">
        <v>22</v>
      </c>
      <c r="G32" s="37">
        <v>24</v>
      </c>
      <c r="H32" s="37">
        <v>1.6799999475479126</v>
      </c>
      <c r="I32" s="24">
        <v>1.92</v>
      </c>
      <c r="J32" s="24">
        <v>2.1</v>
      </c>
      <c r="K32" s="47" t="s">
        <v>122</v>
      </c>
      <c r="L32" s="22">
        <v>6.5</v>
      </c>
      <c r="M32" s="22"/>
      <c r="N32" s="31" t="str" cm="1">
        <f t="array" aca="1" ref="N32" ca="1">IF(INDIRECT("M" &amp; ROW())="x", INDIRECT("B" &amp; ROW()) &amp; IF(INDIRECT("E" &amp; ROW())="x", " in 2", " in 3"), "")</f>
        <v/>
      </c>
    </row>
    <row r="33" spans="1:14" x14ac:dyDescent="0.3">
      <c r="A33" s="34">
        <v>14</v>
      </c>
      <c r="B33" s="40" t="s">
        <v>75</v>
      </c>
      <c r="C33" s="34" t="s">
        <v>76</v>
      </c>
      <c r="D33" s="35">
        <v>0</v>
      </c>
      <c r="E33" s="36"/>
      <c r="F33" s="34">
        <v>94</v>
      </c>
      <c r="G33" s="34">
        <v>86</v>
      </c>
      <c r="H33" s="34">
        <v>8.9099998474121094</v>
      </c>
      <c r="I33" s="24"/>
      <c r="J33" s="24"/>
      <c r="K33" s="13"/>
      <c r="L33" s="22"/>
      <c r="M33" s="22"/>
      <c r="N33" s="31" t="str" cm="1">
        <f t="array" aca="1" ref="N33" ca="1">IF(INDIRECT("M" &amp; ROW())="x", INDIRECT("B" &amp; ROW()) &amp; IF(INDIRECT("E" &amp; ROW())="x", " in 2", " in 3"), "")</f>
        <v/>
      </c>
    </row>
    <row r="34" spans="1:14" ht="187.2" x14ac:dyDescent="0.3">
      <c r="A34" s="37"/>
      <c r="B34" s="44" t="s">
        <v>77</v>
      </c>
      <c r="C34" s="37" t="s">
        <v>78</v>
      </c>
      <c r="D34" s="38">
        <v>1</v>
      </c>
      <c r="E34" s="39" t="s">
        <v>109</v>
      </c>
      <c r="F34" s="37">
        <v>5</v>
      </c>
      <c r="G34" s="37">
        <v>8</v>
      </c>
      <c r="H34" s="37">
        <v>1.0900000333786011</v>
      </c>
      <c r="I34" s="24">
        <v>1.1100000000000001</v>
      </c>
      <c r="J34" s="24">
        <v>1.1499999999999999</v>
      </c>
      <c r="K34" s="47" t="s">
        <v>123</v>
      </c>
      <c r="L34" s="22">
        <v>7.5</v>
      </c>
      <c r="M34" s="46" t="s">
        <v>109</v>
      </c>
      <c r="N34" s="31" t="str" cm="1">
        <f t="array" aca="1" ref="N34" ca="1">IF(INDIRECT("M" &amp; ROW())="x", INDIRECT("B" &amp; ROW()) &amp; IF(INDIRECT("E" &amp; ROW())="x", " in 2", " in 3"), "")</f>
        <v>Novak Djokovic in 2</v>
      </c>
    </row>
    <row r="35" spans="1:14" x14ac:dyDescent="0.3">
      <c r="A35" s="34">
        <v>15</v>
      </c>
      <c r="B35" s="43" t="s">
        <v>79</v>
      </c>
      <c r="C35" s="34" t="s">
        <v>55</v>
      </c>
      <c r="D35" s="35">
        <v>0.73440000000000005</v>
      </c>
      <c r="E35" s="36" t="s">
        <v>109</v>
      </c>
      <c r="F35" s="34">
        <v>4</v>
      </c>
      <c r="G35" s="34">
        <v>4</v>
      </c>
      <c r="H35" s="34">
        <v>1.1859999895095825</v>
      </c>
      <c r="I35" s="24">
        <v>1.32</v>
      </c>
      <c r="J35" s="24">
        <v>1.35</v>
      </c>
      <c r="K35" s="13"/>
      <c r="L35" s="22"/>
      <c r="M35" s="46" t="s">
        <v>109</v>
      </c>
      <c r="N35" s="31" t="str" cm="1">
        <f t="array" aca="1" ref="N35" ca="1">IF(INDIRECT("M" &amp; ROW())="x", INDIRECT("B" &amp; ROW()) &amp; IF(INDIRECT("E" &amp; ROW())="x", " in 2", " in 3"), "")</f>
        <v>Taylor Harry Fritz in 2</v>
      </c>
    </row>
    <row r="36" spans="1:14" ht="202.8" x14ac:dyDescent="0.3">
      <c r="A36" s="37"/>
      <c r="B36" s="42" t="s">
        <v>80</v>
      </c>
      <c r="C36" s="37" t="s">
        <v>81</v>
      </c>
      <c r="D36" s="38">
        <v>0.2656</v>
      </c>
      <c r="E36" s="39"/>
      <c r="F36" s="37">
        <v>52</v>
      </c>
      <c r="G36" s="37">
        <v>37</v>
      </c>
      <c r="H36" s="37">
        <v>5.2600002288818359</v>
      </c>
      <c r="I36" s="24"/>
      <c r="J36" s="24"/>
      <c r="K36" s="47" t="s">
        <v>124</v>
      </c>
      <c r="L36" s="22">
        <v>7.5</v>
      </c>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2"/>
      <c r="M118" s="22"/>
      <c r="N118" s="31"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2"/>
      <c r="M119" s="22"/>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10"/>
      <c r="M166" s="10"/>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10"/>
      <c r="M167" s="10"/>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row>
    <row r="179" spans="1:14" x14ac:dyDescent="0.3">
      <c r="A179" s="10"/>
      <c r="B179" s="10"/>
      <c r="C179" s="10"/>
      <c r="D179" s="10"/>
      <c r="E179" s="11"/>
      <c r="F179" s="10"/>
      <c r="G179" s="10"/>
      <c r="H179" s="10"/>
      <c r="I179" s="12"/>
      <c r="J179" s="12"/>
      <c r="K179" s="13"/>
      <c r="L179" s="10"/>
      <c r="M179" s="10"/>
      <c r="N179" s="32"/>
    </row>
    <row r="180" spans="1:14" x14ac:dyDescent="0.3">
      <c r="A180" s="10"/>
      <c r="B180" s="10"/>
      <c r="C180" s="10"/>
      <c r="D180" s="10"/>
      <c r="E180" s="11"/>
      <c r="F180" s="10"/>
      <c r="G180" s="10"/>
      <c r="H180" s="10"/>
      <c r="I180" s="12"/>
      <c r="J180" s="12"/>
      <c r="K180" s="13"/>
      <c r="L180" s="10"/>
      <c r="M180" s="10"/>
      <c r="N180" s="32"/>
    </row>
    <row r="181" spans="1:14" x14ac:dyDescent="0.3">
      <c r="A181" s="10"/>
      <c r="B181" s="10"/>
      <c r="C181" s="10"/>
      <c r="D181" s="10"/>
      <c r="E181" s="11"/>
      <c r="F181" s="10"/>
      <c r="G181" s="10"/>
      <c r="H181" s="10"/>
      <c r="I181" s="12"/>
      <c r="J181" s="12"/>
      <c r="K181" s="13"/>
      <c r="L181" s="10"/>
      <c r="M181" s="10"/>
      <c r="N181" s="32"/>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sheetData>
  <sortState xmlns:xlrd2="http://schemas.microsoft.com/office/spreadsheetml/2017/richdata2" ref="A7:H36">
    <sortCondition ref="A7:A36"/>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opLeftCell="A9" workbookViewId="0">
      <selection activeCell="K10" sqref="K10"/>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1" t="s">
        <v>103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0" t="s">
        <v>106</v>
      </c>
      <c r="C7" s="34" t="s">
        <v>107</v>
      </c>
      <c r="D7" s="35">
        <v>0.35310000000000002</v>
      </c>
      <c r="E7" s="34" t="s">
        <v>109</v>
      </c>
      <c r="F7" s="34">
        <v>81</v>
      </c>
      <c r="G7" s="34">
        <v>89</v>
      </c>
      <c r="H7" s="34">
        <v>2.7599999904632568</v>
      </c>
      <c r="I7" s="24"/>
      <c r="J7" s="24"/>
      <c r="K7" s="45">
        <v>0.33333333333333331</v>
      </c>
      <c r="L7" s="22"/>
      <c r="M7" s="22"/>
      <c r="N7" s="31" t="str" cm="1">
        <f t="array" aca="1" ref="N7" ca="1">IF(INDIRECT("M" &amp; ROW())="x", INDIRECT("B" &amp; ROW()) &amp; IF(INDIRECT("E" &amp; ROW())="x", " in 2", " in 3"), "")</f>
        <v/>
      </c>
    </row>
    <row r="8" spans="1:14" ht="296.39999999999998" x14ac:dyDescent="0.3">
      <c r="A8" s="37"/>
      <c r="B8" s="44" t="s">
        <v>108</v>
      </c>
      <c r="C8" s="37" t="s">
        <v>96</v>
      </c>
      <c r="D8" s="38">
        <v>0.64690000000000003</v>
      </c>
      <c r="E8" s="37"/>
      <c r="F8" s="37">
        <v>27</v>
      </c>
      <c r="G8" s="37">
        <v>38</v>
      </c>
      <c r="H8" s="37">
        <v>1.5</v>
      </c>
      <c r="I8" s="24">
        <v>1.58</v>
      </c>
      <c r="J8" s="24">
        <v>1.75</v>
      </c>
      <c r="K8" s="47" t="s">
        <v>125</v>
      </c>
      <c r="L8" s="22">
        <v>6.5</v>
      </c>
      <c r="M8" s="46" t="s">
        <v>109</v>
      </c>
      <c r="N8" s="31" t="str" cm="1">
        <f t="array" aca="1" ref="N8" ca="1">IF(INDIRECT("M" &amp; ROW())="x", INDIRECT("B" &amp; ROW()) &amp; IF(INDIRECT("E" &amp; ROW())="x", " in 2", " in 3"), "")</f>
        <v>Linda Noskova in 3</v>
      </c>
    </row>
    <row r="9" spans="1:14" x14ac:dyDescent="0.3">
      <c r="A9" s="34">
        <v>2</v>
      </c>
      <c r="B9" s="40" t="s">
        <v>104</v>
      </c>
      <c r="C9" s="34" t="s">
        <v>55</v>
      </c>
      <c r="D9" s="35">
        <v>0.1226</v>
      </c>
      <c r="E9" s="34" t="s">
        <v>109</v>
      </c>
      <c r="F9" s="34">
        <v>17</v>
      </c>
      <c r="G9" s="34">
        <v>7</v>
      </c>
      <c r="H9" s="34">
        <v>2.9700000286102295</v>
      </c>
      <c r="I9" s="24"/>
      <c r="J9" s="24"/>
      <c r="K9" s="13"/>
      <c r="L9" s="22"/>
      <c r="M9" s="22"/>
      <c r="N9" s="31" t="str" cm="1">
        <f t="array" aca="1" ref="N9" ca="1">IF(INDIRECT("M" &amp; ROW())="x", INDIRECT("B" &amp; ROW()) &amp; IF(INDIRECT("E" &amp; ROW())="x", " in 2", " in 3"), "")</f>
        <v/>
      </c>
    </row>
    <row r="10" spans="1:14" ht="296.39999999999998" x14ac:dyDescent="0.3">
      <c r="A10" s="37"/>
      <c r="B10" s="44" t="s">
        <v>105</v>
      </c>
      <c r="C10" s="37" t="s">
        <v>55</v>
      </c>
      <c r="D10" s="38">
        <v>0.87739999999999996</v>
      </c>
      <c r="E10" s="37"/>
      <c r="F10" s="37">
        <v>7</v>
      </c>
      <c r="G10" s="37">
        <v>3</v>
      </c>
      <c r="H10" s="37">
        <v>1.4440000057220459</v>
      </c>
      <c r="I10" s="24">
        <v>1.51</v>
      </c>
      <c r="J10" s="24">
        <v>1.6</v>
      </c>
      <c r="K10" s="47" t="s">
        <v>126</v>
      </c>
      <c r="L10" s="22">
        <v>7.5</v>
      </c>
      <c r="M10" s="46" t="s">
        <v>109</v>
      </c>
      <c r="N10" s="31" t="str" cm="1">
        <f t="array" aca="1" ref="N10" ca="1">IF(INDIRECT("M" &amp; ROW())="x", INDIRECT("B" &amp; ROW()) &amp; IF(INDIRECT("E" &amp; ROW())="x", " in 2", " in 3"), "")</f>
        <v>Jessica Pegula in 3</v>
      </c>
    </row>
    <row r="11" spans="1:14" x14ac:dyDescent="0.3">
      <c r="A11" s="10"/>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10"/>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10"/>
      <c r="B13" s="22"/>
      <c r="C13" s="22"/>
      <c r="D13" s="22"/>
      <c r="E13" s="23"/>
      <c r="F13" s="22"/>
      <c r="G13" s="22"/>
      <c r="H13" s="22"/>
      <c r="I13" s="24"/>
      <c r="J13" s="24"/>
      <c r="K13" s="13"/>
      <c r="L13" s="22"/>
      <c r="M13" s="22"/>
      <c r="N13" s="31" t="str" cm="1">
        <f t="array" aca="1" ref="N13" ca="1">IF(INDIRECT("M" &amp; ROW())="x", INDIRECT("B" &amp; ROW()) &amp; IF(INDIRECT("E" &amp; ROW())="x", " in 2", " in 3"), "")</f>
        <v/>
      </c>
    </row>
    <row r="14" spans="1:14" x14ac:dyDescent="0.3">
      <c r="A14" s="10"/>
      <c r="B14" s="22"/>
      <c r="C14" s="22"/>
      <c r="D14" s="22"/>
      <c r="E14" s="23"/>
      <c r="F14" s="22"/>
      <c r="G14" s="22"/>
      <c r="H14" s="22"/>
      <c r="I14" s="24"/>
      <c r="J14" s="24"/>
      <c r="K14" s="13"/>
      <c r="L14" s="22"/>
      <c r="M14" s="22"/>
      <c r="N14" s="31"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0">
    <sortCondition ref="A7:A1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2025-10-02T14:55:34Z</dcterms:modified>
</cp:coreProperties>
</file>