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20F2A08E-F17E-4E8D-BCAA-A42C50E84121}" xr6:coauthVersionLast="47" xr6:coauthVersionMax="47" xr10:uidLastSave="{00000000-0000-0000-0000-000000000000}"/>
  <bookViews>
    <workbookView xWindow="-192" yWindow="84" windowWidth="23304" windowHeight="12228" activeTab="1"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170" i="1" a="1"/>
  <c r="N35" i="1" a="1"/>
  <c r="N146" i="1" a="1"/>
  <c r="N24" i="6" a="1"/>
  <c r="N73" i="1" a="1"/>
  <c r="N16" i="1" a="1"/>
  <c r="N77" i="1" a="1"/>
  <c r="N195" i="6" a="1"/>
  <c r="N62" i="1" a="1"/>
  <c r="N95" i="1" a="1"/>
  <c r="N98" i="1" a="1"/>
  <c r="N157" i="6" a="1"/>
  <c r="N92" i="6" a="1"/>
  <c r="N18" i="6" a="1"/>
  <c r="N89" i="1" a="1"/>
  <c r="N142" i="6" a="1"/>
  <c r="N116" i="1" a="1"/>
  <c r="N46" i="1" a="1"/>
  <c r="N122" i="6" a="1"/>
  <c r="N56" i="6" a="1"/>
  <c r="N172" i="1" a="1"/>
  <c r="N132" i="6" a="1"/>
  <c r="N110" i="6" a="1"/>
  <c r="N80" i="6" a="1"/>
  <c r="N17" i="1" a="1"/>
  <c r="N141" i="6" a="1"/>
  <c r="N168" i="6" a="1"/>
  <c r="N39" i="1" a="1"/>
  <c r="N190" i="6" a="1"/>
  <c r="N152" i="6" a="1"/>
  <c r="N107" i="1" a="1"/>
  <c r="N64" i="1" a="1"/>
  <c r="N66" i="6" a="1"/>
  <c r="N54" i="1" a="1"/>
  <c r="N8" i="6" a="1"/>
  <c r="N34" i="1" a="1"/>
  <c r="N69" i="1" a="1"/>
  <c r="N43" i="1" a="1"/>
  <c r="N151" i="6" a="1"/>
  <c r="N203" i="6" a="1"/>
  <c r="N9" i="1" a="1"/>
  <c r="N29" i="6" a="1"/>
  <c r="N194" i="6" a="1"/>
  <c r="N197" i="6" a="1"/>
  <c r="N114" i="6" a="1"/>
  <c r="N175" i="1" a="1"/>
  <c r="N145" i="1" a="1"/>
  <c r="N138" i="1" a="1"/>
  <c r="N126" i="6" a="1"/>
  <c r="N25" i="6" a="1"/>
  <c r="N23" i="6" a="1"/>
  <c r="N86" i="6" a="1"/>
  <c r="N147" i="1" a="1"/>
  <c r="N72" i="1" a="1"/>
  <c r="N38" i="6" a="1"/>
  <c r="N210" i="6" a="1"/>
  <c r="N177" i="6" a="1"/>
  <c r="N139" i="6" a="1"/>
  <c r="N85" i="6" a="1"/>
  <c r="N129" i="6" a="1"/>
  <c r="N87" i="1" a="1"/>
  <c r="N201" i="6" a="1"/>
  <c r="N142" i="1" a="1"/>
  <c r="N21" i="6" a="1"/>
  <c r="N61" i="6" a="1"/>
  <c r="N116" i="6" a="1"/>
  <c r="N80" i="1" a="1"/>
  <c r="N28" i="6" a="1"/>
  <c r="N160" i="6" a="1"/>
  <c r="N15" i="6" a="1"/>
  <c r="N51" i="6" a="1"/>
  <c r="N212" i="6" a="1"/>
  <c r="N124" i="6" a="1"/>
  <c r="N214" i="6" a="1"/>
  <c r="N7" i="6" a="1"/>
  <c r="N124" i="1" a="1"/>
  <c r="N14" i="1" a="1"/>
  <c r="N58" i="1" a="1"/>
  <c r="N106" i="6" a="1"/>
  <c r="N91" i="1" a="1"/>
  <c r="N30" i="1" a="1"/>
  <c r="N73" i="6" a="1"/>
  <c r="N182" i="6" a="1"/>
  <c r="N70" i="1" a="1"/>
  <c r="N77" i="6" a="1"/>
  <c r="N69" i="6" a="1"/>
  <c r="N84" i="1" a="1"/>
  <c r="N10" i="1" a="1"/>
  <c r="N25" i="1" a="1"/>
  <c r="N56" i="1" a="1"/>
  <c r="N120" i="6" a="1"/>
  <c r="N110" i="1" a="1"/>
  <c r="N125" i="1" a="1"/>
  <c r="N23" i="1" a="1"/>
  <c r="N198" i="6" a="1"/>
  <c r="N22" i="6" a="1"/>
  <c r="N164" i="6" a="1"/>
  <c r="N50" i="6" a="1"/>
  <c r="N54" i="6" a="1"/>
  <c r="N153" i="1" a="1"/>
  <c r="N152" i="1" a="1"/>
  <c r="N17" i="6" a="1"/>
  <c r="N48" i="6" a="1"/>
  <c r="N30" i="6" a="1"/>
  <c r="N59" i="1" a="1"/>
  <c r="N31" i="6" a="1"/>
  <c r="N70" i="6" a="1"/>
  <c r="N94" i="1" a="1"/>
  <c r="N44" i="1" a="1"/>
  <c r="N74" i="1" a="1"/>
  <c r="N125" i="6" a="1"/>
  <c r="N123" i="1" a="1"/>
  <c r="N100" i="6" a="1"/>
  <c r="N85" i="1" a="1"/>
  <c r="N151" i="1" a="1"/>
  <c r="N90" i="6" a="1"/>
  <c r="N19" i="1" a="1"/>
  <c r="N81" i="1" a="1"/>
  <c r="N105" i="6" a="1"/>
  <c r="N47" i="1" a="1"/>
  <c r="N20" i="6" a="1"/>
  <c r="N115" i="1" a="1"/>
  <c r="N158" i="6" a="1"/>
  <c r="N42" i="1" a="1"/>
  <c r="N58" i="6" a="1"/>
  <c r="N65" i="1" a="1"/>
  <c r="N78" i="1" a="1"/>
  <c r="N173" i="1" a="1"/>
  <c r="N88" i="1" a="1"/>
  <c r="N180" i="1" a="1"/>
  <c r="N82" i="1" a="1"/>
  <c r="N186" i="6" a="1"/>
  <c r="N114" i="1" a="1"/>
  <c r="N161" i="1" a="1"/>
  <c r="N179" i="1" a="1"/>
  <c r="N199" i="6" a="1"/>
  <c r="N65" i="6" a="1"/>
  <c r="N108" i="1" a="1"/>
  <c r="N196" i="6" a="1"/>
  <c r="N163" i="6" a="1"/>
  <c r="N46" i="6" a="1"/>
  <c r="N167" i="6" a="1"/>
  <c r="N18" i="1" a="1"/>
  <c r="N49" i="1" a="1"/>
  <c r="N170" i="6" a="1"/>
  <c r="N16" i="6" a="1"/>
  <c r="N155" i="1" a="1"/>
  <c r="N52" i="6" a="1"/>
  <c r="N115" i="6" a="1"/>
  <c r="N147" i="6" a="1"/>
  <c r="N48" i="1" a="1"/>
  <c r="N102" i="6" a="1"/>
  <c r="N33" i="1" a="1"/>
  <c r="N181" i="6" a="1"/>
  <c r="N20" i="1" a="1"/>
  <c r="N177" i="1" a="1"/>
  <c r="N120" i="1" a="1"/>
  <c r="N41" i="6" a="1"/>
  <c r="N53" i="1" a="1"/>
  <c r="N187" i="6" a="1"/>
  <c r="N167" i="1" a="1"/>
  <c r="N154" i="1" a="1"/>
  <c r="N104" i="6" a="1"/>
  <c r="N104" i="1" a="1"/>
  <c r="N96" i="6" a="1"/>
  <c r="N134" i="6" a="1"/>
  <c r="N101" i="6" a="1"/>
  <c r="N122" i="1" a="1"/>
  <c r="N81" i="6" a="1"/>
  <c r="N150" i="1" a="1"/>
  <c r="N57" i="1" a="1"/>
  <c r="N96" i="1" a="1"/>
  <c r="N9" i="6" a="1"/>
  <c r="N28" i="1" a="1"/>
  <c r="N185" i="6" a="1"/>
  <c r="N137" i="1" a="1"/>
  <c r="N161" i="6" a="1"/>
  <c r="N171" i="6" a="1"/>
  <c r="N134" i="1" a="1"/>
  <c r="N52" i="1" a="1"/>
  <c r="N108" i="6" a="1"/>
  <c r="N33" i="6" a="1"/>
  <c r="N135" i="1" a="1"/>
  <c r="N193" i="6" a="1"/>
  <c r="N188" i="6" a="1"/>
  <c r="N22" i="1" a="1"/>
  <c r="N123" i="6" a="1"/>
  <c r="N176" i="6" a="1"/>
  <c r="N109" i="6" a="1"/>
  <c r="N105" i="1" a="1"/>
  <c r="N32" i="1" a="1"/>
  <c r="N162" i="6" a="1"/>
  <c r="N205" i="6" a="1"/>
  <c r="N76" i="6" a="1"/>
  <c r="N146" i="6" a="1"/>
  <c r="N202" i="6" a="1"/>
  <c r="N27" i="1" a="1"/>
  <c r="N86" i="1" a="1"/>
  <c r="N103" i="6" a="1"/>
  <c r="N36" i="1" a="1"/>
  <c r="N118" i="1" a="1"/>
  <c r="N49" i="6" a="1"/>
  <c r="N72" i="6" a="1"/>
  <c r="N130" i="1" a="1"/>
  <c r="N211" i="6" a="1"/>
  <c r="N10" i="6" a="1"/>
  <c r="N145" i="6" a="1"/>
  <c r="N148" i="1" a="1"/>
  <c r="N57" i="6" a="1"/>
  <c r="N47" i="6" a="1"/>
  <c r="N136" i="6" a="1"/>
  <c r="N178" i="1" a="1"/>
  <c r="N89" i="6" a="1"/>
  <c r="N44" i="6" a="1"/>
  <c r="N213" i="6" a="1"/>
  <c r="N126" i="1" a="1"/>
  <c r="N45" i="6" a="1"/>
  <c r="N135" i="6" a="1"/>
  <c r="N180" i="6" a="1"/>
  <c r="N87" i="6" a="1"/>
  <c r="N130" i="6" a="1"/>
  <c r="N150" i="6" a="1"/>
  <c r="N163" i="1" a="1"/>
  <c r="N53" i="6" a="1"/>
  <c r="N67" i="1" a="1"/>
  <c r="N42" i="6" a="1"/>
  <c r="N162" i="1" a="1"/>
  <c r="N165" i="1" a="1"/>
  <c r="N67" i="6" a="1"/>
  <c r="N158" i="1" a="1"/>
  <c r="N149" i="1" a="1"/>
  <c r="N204" i="6" a="1"/>
  <c r="N159" i="1" a="1"/>
  <c r="N93" i="6" a="1"/>
  <c r="N50" i="1" a="1"/>
  <c r="N41" i="1" a="1"/>
  <c r="N99" i="6" a="1"/>
  <c r="N99" i="1" a="1"/>
  <c r="N92" i="1" a="1"/>
  <c r="N71" i="1" a="1"/>
  <c r="N34" i="6" a="1"/>
  <c r="N165" i="6" a="1"/>
  <c r="N75" i="6" a="1"/>
  <c r="N132" i="1" a="1"/>
  <c r="N94" i="6" a="1"/>
  <c r="N37" i="6" a="1"/>
  <c r="N45" i="1" a="1"/>
  <c r="N171" i="1" a="1"/>
  <c r="N143" i="6" a="1"/>
  <c r="N38" i="1" a="1"/>
  <c r="N112" i="1" a="1"/>
  <c r="N40" i="6" a="1"/>
  <c r="N113" i="6" a="1"/>
  <c r="N97" i="1" a="1"/>
  <c r="N133" i="6" a="1"/>
  <c r="N36" i="6" a="1"/>
  <c r="N144" i="1" a="1"/>
  <c r="N118" i="6" a="1"/>
  <c r="N26" i="1" a="1"/>
  <c r="N24" i="1" a="1"/>
  <c r="N191" i="6" a="1"/>
  <c r="N35" i="6" a="1"/>
  <c r="N13" i="6" a="1"/>
  <c r="N21" i="1" a="1"/>
  <c r="N111" i="1" a="1"/>
  <c r="N91" i="6" a="1"/>
  <c r="N83" i="1" a="1"/>
  <c r="N127" i="1" a="1"/>
  <c r="N93" i="1" a="1"/>
  <c r="N60" i="1" a="1"/>
  <c r="N159" i="6" a="1"/>
  <c r="N100" i="1" a="1"/>
  <c r="N14" i="6" a="1"/>
  <c r="N121" i="1" a="1"/>
  <c r="N137" i="6" a="1"/>
  <c r="N59" i="6" a="1"/>
  <c r="N84" i="6" a="1"/>
  <c r="N8" i="1" a="1"/>
  <c r="N144" i="6" a="1"/>
  <c r="N79" i="6" a="1"/>
  <c r="N149" i="6" a="1"/>
  <c r="N138" i="6" a="1"/>
  <c r="N156" i="6" a="1"/>
  <c r="N51" i="1" a="1"/>
  <c r="N74" i="6" a="1"/>
  <c r="N156" i="1" a="1"/>
  <c r="N157" i="1" a="1"/>
  <c r="N63" i="1" a="1"/>
  <c r="N37" i="1" a="1"/>
  <c r="N189" i="6" a="1"/>
  <c r="N140" i="6" a="1"/>
  <c r="N174" i="1" a="1"/>
  <c r="N133" i="1" a="1"/>
  <c r="N103" i="1" a="1"/>
  <c r="N63" i="6" a="1"/>
  <c r="N7" i="1" a="1"/>
  <c r="N117" i="1" a="1"/>
  <c r="N128" i="1" a="1"/>
  <c r="N160" i="1" a="1"/>
  <c r="N179" i="6" a="1"/>
  <c r="N29" i="1" a="1"/>
  <c r="N19" i="6" a="1"/>
  <c r="N79" i="1" a="1"/>
  <c r="N106" i="1" a="1"/>
  <c r="N140" i="1" a="1"/>
  <c r="N178" i="6" a="1"/>
  <c r="N174" i="6" a="1"/>
  <c r="N107" i="6" a="1"/>
  <c r="N71" i="6" a="1"/>
  <c r="N143" i="1" a="1"/>
  <c r="N184" i="6" a="1"/>
  <c r="N12" i="6" a="1"/>
  <c r="N95" i="6" a="1"/>
  <c r="N62" i="6" a="1"/>
  <c r="N168" i="1" a="1"/>
  <c r="N207" i="6" a="1"/>
  <c r="N175" i="6" a="1"/>
  <c r="N173" i="6" a="1"/>
  <c r="N136" i="1" a="1"/>
  <c r="N12" i="1" a="1"/>
  <c r="N26" i="6" a="1"/>
  <c r="N208" i="6" a="1"/>
  <c r="N113" i="1" a="1"/>
  <c r="N68" i="1" a="1"/>
  <c r="N127" i="6" a="1"/>
  <c r="N112" i="6" a="1"/>
  <c r="N209" i="6" a="1"/>
  <c r="N15" i="1" a="1"/>
  <c r="N55" i="1" a="1"/>
  <c r="N121" i="6" a="1"/>
  <c r="N27" i="6" a="1"/>
  <c r="N119" i="6" a="1"/>
  <c r="N183" i="6" a="1"/>
  <c r="N111" i="6" a="1"/>
  <c r="N148" i="6" a="1"/>
  <c r="N164" i="1" a="1"/>
  <c r="N61" i="1" a="1"/>
  <c r="N154" i="6" a="1"/>
  <c r="N11" i="1" a="1"/>
  <c r="N192" i="6" a="1"/>
  <c r="N200" i="6" a="1"/>
  <c r="N31" i="1" a="1"/>
  <c r="N66" i="1" a="1"/>
  <c r="N131" i="6" a="1"/>
  <c r="N153" i="6" a="1"/>
  <c r="N169" i="6" a="1"/>
  <c r="N78" i="6" a="1"/>
  <c r="N88" i="6" a="1"/>
  <c r="N43" i="6" a="1"/>
  <c r="N13" i="1" a="1"/>
  <c r="N55" i="6" a="1"/>
  <c r="N181" i="1" a="1"/>
  <c r="N82" i="6" a="1"/>
  <c r="N102" i="1" a="1"/>
  <c r="N169" i="1" a="1"/>
  <c r="N117" i="6" a="1"/>
  <c r="N172" i="6" a="1"/>
  <c r="N129" i="1" a="1"/>
  <c r="N119" i="1" a="1"/>
  <c r="N128" i="6" a="1"/>
  <c r="N109" i="1" a="1"/>
  <c r="N176" i="1" a="1"/>
  <c r="N39" i="6" a="1"/>
  <c r="N101" i="1" a="1"/>
  <c r="N131" i="1" a="1"/>
  <c r="N68" i="6" a="1"/>
  <c r="N83" i="6" a="1"/>
  <c r="N97" i="6" a="1"/>
  <c r="N32" i="6" a="1"/>
  <c r="N64" i="6" a="1"/>
  <c r="N141" i="1" a="1"/>
  <c r="N60" i="6" a="1"/>
  <c r="N206" i="6" a="1"/>
  <c r="N155" i="6" a="1"/>
  <c r="N11" i="6" a="1"/>
  <c r="N166" i="1" a="1"/>
  <c r="N76" i="1" a="1"/>
  <c r="N166" i="6" a="1"/>
  <c r="N90" i="1" a="1"/>
  <c r="N98" i="6" a="1"/>
  <c r="N139" i="1" a="1"/>
  <c r="N75" i="1" a="1"/>
  <c r="N75" i="1" l="1"/>
  <c r="N139" i="1"/>
  <c r="N98" i="6"/>
  <c r="N90" i="1"/>
  <c r="N166" i="6"/>
  <c r="N76" i="1"/>
  <c r="N166" i="1"/>
  <c r="N11" i="6"/>
  <c r="N155" i="6"/>
  <c r="N206" i="6"/>
  <c r="N60" i="6"/>
  <c r="N141" i="1"/>
  <c r="N64" i="6"/>
  <c r="N32" i="6"/>
  <c r="N97" i="6"/>
  <c r="N83" i="6"/>
  <c r="N68" i="6"/>
  <c r="N131" i="1"/>
  <c r="N101" i="1"/>
  <c r="N39" i="6"/>
  <c r="N176" i="1"/>
  <c r="N109" i="1"/>
  <c r="N128" i="6"/>
  <c r="N119" i="1"/>
  <c r="N129" i="1"/>
  <c r="N172" i="6"/>
  <c r="N117" i="6"/>
  <c r="N169" i="1"/>
  <c r="N102" i="1"/>
  <c r="N82" i="6"/>
  <c r="N181" i="1"/>
  <c r="N55" i="6"/>
  <c r="N13" i="1"/>
  <c r="N43" i="6"/>
  <c r="N88" i="6"/>
  <c r="N78" i="6"/>
  <c r="N169" i="6"/>
  <c r="N153" i="6"/>
  <c r="N131" i="6"/>
  <c r="N66" i="1"/>
  <c r="N31" i="1"/>
  <c r="N200" i="6"/>
  <c r="N192" i="6"/>
  <c r="N11" i="1"/>
  <c r="N154" i="6"/>
  <c r="N61" i="1"/>
  <c r="N164" i="1"/>
  <c r="N148" i="6"/>
  <c r="N111" i="6"/>
  <c r="N183" i="6"/>
  <c r="N119" i="6"/>
  <c r="N27" i="6"/>
  <c r="N121" i="6"/>
  <c r="N55" i="1"/>
  <c r="N15" i="1"/>
  <c r="N209" i="6"/>
  <c r="N112" i="6"/>
  <c r="N127" i="6"/>
  <c r="N68" i="1"/>
  <c r="N113" i="1"/>
  <c r="N208" i="6"/>
  <c r="N26" i="6"/>
  <c r="N12" i="1"/>
  <c r="N136" i="1"/>
  <c r="N173" i="6"/>
  <c r="N175" i="6"/>
  <c r="N207" i="6"/>
  <c r="N168" i="1"/>
  <c r="N62" i="6"/>
  <c r="N95" i="6"/>
  <c r="N12" i="6"/>
  <c r="N184" i="6"/>
  <c r="N143" i="1"/>
  <c r="N71" i="6"/>
  <c r="N107" i="6"/>
  <c r="N174" i="6"/>
  <c r="N178" i="6"/>
  <c r="N140" i="1"/>
  <c r="N106" i="1"/>
  <c r="N79" i="1"/>
  <c r="N19" i="6"/>
  <c r="N29" i="1"/>
  <c r="N179" i="6"/>
  <c r="N160" i="1"/>
  <c r="N128" i="1"/>
  <c r="N117" i="1"/>
  <c r="N7" i="1"/>
  <c r="O7" i="1" s="1"/>
  <c r="N63" i="6"/>
  <c r="N103" i="1"/>
  <c r="N133" i="1"/>
  <c r="N174" i="1"/>
  <c r="N140" i="6"/>
  <c r="N189" i="6"/>
  <c r="N37" i="1"/>
  <c r="N63" i="1"/>
  <c r="N157" i="1"/>
  <c r="N156" i="1"/>
  <c r="N74" i="6"/>
  <c r="N51" i="1"/>
  <c r="N156" i="6"/>
  <c r="N138" i="6"/>
  <c r="N149" i="6"/>
  <c r="N79" i="6"/>
  <c r="N144" i="6"/>
  <c r="N8" i="1"/>
  <c r="O8" i="1" s="1"/>
  <c r="N84" i="6"/>
  <c r="N59" i="6"/>
  <c r="N137" i="6"/>
  <c r="N121" i="1"/>
  <c r="N14" i="6"/>
  <c r="N100" i="1"/>
  <c r="N159" i="6"/>
  <c r="N60" i="1"/>
  <c r="N93" i="1"/>
  <c r="N127" i="1"/>
  <c r="N83" i="1"/>
  <c r="N91" i="6"/>
  <c r="N111" i="1"/>
  <c r="N21" i="1"/>
  <c r="N13" i="6"/>
  <c r="N35" i="6"/>
  <c r="N191" i="6"/>
  <c r="N24" i="1"/>
  <c r="N26" i="1"/>
  <c r="N118" i="6"/>
  <c r="N144" i="1"/>
  <c r="N36" i="6"/>
  <c r="N133" i="6"/>
  <c r="N97" i="1"/>
  <c r="N113" i="6"/>
  <c r="N40" i="6"/>
  <c r="N112" i="1"/>
  <c r="N38" i="1"/>
  <c r="N143" i="6"/>
  <c r="N171" i="1"/>
  <c r="N45" i="1"/>
  <c r="N37" i="6"/>
  <c r="N94" i="6"/>
  <c r="N132" i="1"/>
  <c r="N75" i="6"/>
  <c r="N165" i="6"/>
  <c r="N34" i="6"/>
  <c r="N71" i="1"/>
  <c r="N92" i="1"/>
  <c r="N99" i="1"/>
  <c r="N99" i="6"/>
  <c r="N41" i="1"/>
  <c r="N50" i="1"/>
  <c r="N93" i="6"/>
  <c r="N159" i="1"/>
  <c r="N204" i="6"/>
  <c r="N149" i="1"/>
  <c r="N158" i="1"/>
  <c r="N67" i="6"/>
  <c r="N165" i="1"/>
  <c r="N162" i="1"/>
  <c r="N42" i="6"/>
  <c r="N67" i="1"/>
  <c r="N53" i="6"/>
  <c r="N163" i="1"/>
  <c r="N150" i="6"/>
  <c r="N130" i="6"/>
  <c r="N87" i="6"/>
  <c r="N180" i="6"/>
  <c r="N135" i="6"/>
  <c r="N45" i="6"/>
  <c r="N126" i="1"/>
  <c r="N213" i="6"/>
  <c r="N44" i="6"/>
  <c r="N89" i="6"/>
  <c r="N178" i="1"/>
  <c r="N136" i="6"/>
  <c r="N47" i="6"/>
  <c r="N57" i="6"/>
  <c r="N148" i="1"/>
  <c r="N145" i="6"/>
  <c r="N10" i="6"/>
  <c r="N211" i="6"/>
  <c r="N130" i="1"/>
  <c r="N72" i="6"/>
  <c r="N49" i="6"/>
  <c r="N118" i="1"/>
  <c r="N36" i="1"/>
  <c r="N103" i="6"/>
  <c r="N86" i="1"/>
  <c r="N27" i="1"/>
  <c r="N202" i="6"/>
  <c r="N146" i="6"/>
  <c r="N76" i="6"/>
  <c r="N205" i="6"/>
  <c r="N162" i="6"/>
  <c r="N32" i="1"/>
  <c r="N105" i="1"/>
  <c r="N109" i="6"/>
  <c r="N176" i="6"/>
  <c r="N123" i="6"/>
  <c r="N22" i="1"/>
  <c r="N188" i="6"/>
  <c r="N193" i="6"/>
  <c r="N135" i="1"/>
  <c r="N33" i="6"/>
  <c r="N108" i="6"/>
  <c r="N52" i="1"/>
  <c r="N134" i="1"/>
  <c r="N171" i="6"/>
  <c r="N161" i="6"/>
  <c r="N137" i="1"/>
  <c r="N185" i="6"/>
  <c r="N28" i="1"/>
  <c r="N9" i="6"/>
  <c r="N96" i="1"/>
  <c r="N57" i="1"/>
  <c r="N150" i="1"/>
  <c r="N81" i="6"/>
  <c r="N122" i="1"/>
  <c r="N101" i="6"/>
  <c r="N134" i="6"/>
  <c r="N96" i="6"/>
  <c r="N104" i="1"/>
  <c r="N104" i="6"/>
  <c r="N154" i="1"/>
  <c r="N167" i="1"/>
  <c r="N187" i="6"/>
  <c r="N53" i="1"/>
  <c r="N41" i="6"/>
  <c r="N120" i="1"/>
  <c r="N177" i="1"/>
  <c r="N20" i="1"/>
  <c r="N181" i="6"/>
  <c r="N33" i="1"/>
  <c r="N102" i="6"/>
  <c r="N48" i="1"/>
  <c r="N147" i="6"/>
  <c r="N115" i="6"/>
  <c r="N52" i="6"/>
  <c r="N155" i="1"/>
  <c r="N16" i="6"/>
  <c r="N170" i="6"/>
  <c r="N49" i="1"/>
  <c r="N18" i="1"/>
  <c r="N167" i="6"/>
  <c r="N46" i="6"/>
  <c r="N163" i="6"/>
  <c r="N196" i="6"/>
  <c r="N108" i="1"/>
  <c r="N65" i="6"/>
  <c r="N199" i="6"/>
  <c r="N179" i="1"/>
  <c r="N161" i="1"/>
  <c r="N114" i="1"/>
  <c r="N186" i="6"/>
  <c r="N82" i="1"/>
  <c r="N180" i="1"/>
  <c r="N88" i="1"/>
  <c r="N173" i="1"/>
  <c r="N78" i="1"/>
  <c r="N65" i="1"/>
  <c r="N58" i="6"/>
  <c r="N42" i="1"/>
  <c r="N158" i="6"/>
  <c r="N115" i="1"/>
  <c r="N20" i="6"/>
  <c r="N47" i="1"/>
  <c r="N105" i="6"/>
  <c r="N81" i="1"/>
  <c r="N19" i="1"/>
  <c r="N90" i="6"/>
  <c r="N151" i="1"/>
  <c r="N85" i="1"/>
  <c r="N100" i="6"/>
  <c r="N123" i="1"/>
  <c r="N125" i="6"/>
  <c r="N74" i="1"/>
  <c r="N44" i="1"/>
  <c r="N94" i="1"/>
  <c r="N70" i="6"/>
  <c r="N31" i="6"/>
  <c r="N59" i="1"/>
  <c r="N30" i="6"/>
  <c r="N48" i="6"/>
  <c r="N17" i="6"/>
  <c r="N152" i="1"/>
  <c r="N153" i="1"/>
  <c r="N54" i="6"/>
  <c r="N50" i="6"/>
  <c r="N164" i="6"/>
  <c r="N22" i="6"/>
  <c r="N198" i="6"/>
  <c r="N23" i="1"/>
  <c r="N125" i="1"/>
  <c r="N110" i="1"/>
  <c r="N120" i="6"/>
  <c r="N56" i="1"/>
  <c r="N25" i="1"/>
  <c r="N10" i="1"/>
  <c r="N84" i="1"/>
  <c r="N69" i="6"/>
  <c r="N77" i="6"/>
  <c r="N70" i="1"/>
  <c r="N182" i="6"/>
  <c r="N73" i="6"/>
  <c r="N30" i="1"/>
  <c r="N91" i="1"/>
  <c r="N106" i="6"/>
  <c r="N58" i="1"/>
  <c r="N14" i="1"/>
  <c r="N124" i="1"/>
  <c r="N7" i="6"/>
  <c r="N214" i="6"/>
  <c r="N124" i="6"/>
  <c r="N212" i="6"/>
  <c r="N51" i="6"/>
  <c r="N15" i="6"/>
  <c r="N160" i="6"/>
  <c r="N28" i="6"/>
  <c r="N80" i="1"/>
  <c r="N116" i="6"/>
  <c r="N61" i="6"/>
  <c r="N21" i="6"/>
  <c r="N142" i="1"/>
  <c r="N201" i="6"/>
  <c r="N87" i="1"/>
  <c r="N129" i="6"/>
  <c r="N85" i="6"/>
  <c r="N139" i="6"/>
  <c r="N177" i="6"/>
  <c r="N210" i="6"/>
  <c r="N38" i="6"/>
  <c r="N72" i="1"/>
  <c r="N147" i="1"/>
  <c r="N86" i="6"/>
  <c r="N23" i="6"/>
  <c r="N25" i="6"/>
  <c r="N126" i="6"/>
  <c r="N138" i="1"/>
  <c r="N145" i="1"/>
  <c r="N175" i="1"/>
  <c r="N114" i="6"/>
  <c r="N197" i="6"/>
  <c r="N194" i="6"/>
  <c r="N29" i="6"/>
  <c r="N9" i="1"/>
  <c r="N203" i="6"/>
  <c r="N151" i="6"/>
  <c r="N43" i="1"/>
  <c r="N69" i="1"/>
  <c r="N34" i="1"/>
  <c r="N8" i="6"/>
  <c r="N54" i="1"/>
  <c r="N66" i="6"/>
  <c r="N64" i="1"/>
  <c r="N107" i="1"/>
  <c r="N152" i="6"/>
  <c r="N190" i="6"/>
  <c r="N39" i="1"/>
  <c r="N168" i="6"/>
  <c r="N141" i="6"/>
  <c r="N17" i="1"/>
  <c r="N80" i="6"/>
  <c r="N110" i="6"/>
  <c r="N132" i="6"/>
  <c r="N172" i="1"/>
  <c r="N56" i="6"/>
  <c r="N122" i="6"/>
  <c r="N46" i="1"/>
  <c r="N116" i="1"/>
  <c r="N142" i="6"/>
  <c r="N89" i="1"/>
  <c r="N18" i="6"/>
  <c r="N92" i="6"/>
  <c r="N157" i="6"/>
  <c r="N98" i="1"/>
  <c r="N95" i="1"/>
  <c r="N62" i="1"/>
  <c r="N195" i="6"/>
  <c r="N77" i="1"/>
  <c r="N16" i="1"/>
  <c r="N73" i="1"/>
  <c r="N24" i="6"/>
  <c r="N146" i="1"/>
  <c r="N35" i="1"/>
  <c r="N170" i="1"/>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<sst xmlns="http://schemas.openxmlformats.org/spreadsheetml/2006/main" count="142" uniqueCount="100">
  <si>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</si>
  <si>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</si>
  <si>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</si>
  <si>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</si>
  <si>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</si>
  <si>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</si>
  <si>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</si>
  <si>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</si>
  <si>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</si>
  <si>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</si>
  <si>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</si>
  <si>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</si>
  <si>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</si>
  <si>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</si>
  <si>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</si>
  <si>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</si>
  <si>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</si>
  <si>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</si>
  <si>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</si>
  <si>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</si>
  <si>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</si>
  <si>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</si>
  <si>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</si>
  <si>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</si>
  <si>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</si>
  <si>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</si>
  <si>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</si>
  <si>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</si>
  <si>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</si>
  <si>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</si>
  <si>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</si>
  <si>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</si>
  <si>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</si>
  <si>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</si>
  <si>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</si>
  <si>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</si>
  <si>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</si>
  <si>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</si>
  <si>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</si>
  <si>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</si>
  <si>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</si>
  <si>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</si>
  <si>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</si>
  <si>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</si>
  <si>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</si>
  <si>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</si>
  <si>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</si>
  <si>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</si>
  <si>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</si>
  <si>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</si>
  <si>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</si>
  <si>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</si>
  <si>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</si>
  <si>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Shanghai Rolex Masters - Shanghai, Masters, CHN, Hard, 29/09/2025, $10.8M, ATP Masters 1000                                                                                                                                                                                                                                               </t>
  </si>
  <si>
    <t>Zizou Bergs</t>
  </si>
  <si>
    <t>BEL</t>
  </si>
  <si>
    <t>Novak Djokovic</t>
  </si>
  <si>
    <t>SRB</t>
  </si>
  <si>
    <t>Holger Rune</t>
  </si>
  <si>
    <t>DEN</t>
  </si>
  <si>
    <t>Valentin Vacherot</t>
  </si>
  <si>
    <t>MON</t>
  </si>
  <si>
    <t xml:space="preserve">Wuhan Open - Wuhan, Masters, CHN, Hard, 06/10/2025, $3.654M, WTA 1000                                                                                                                                                                                                                                                       </t>
  </si>
  <si>
    <t>Aryna Sabalenka</t>
  </si>
  <si>
    <t>BLR</t>
  </si>
  <si>
    <t>Liudmila Samsonova</t>
  </si>
  <si>
    <t>RUS</t>
  </si>
  <si>
    <t>Iva Jovic</t>
  </si>
  <si>
    <t>USA</t>
  </si>
  <si>
    <t>Katerina Siniakova</t>
  </si>
  <si>
    <t>CZE</t>
  </si>
  <si>
    <t>Ekaterina Alexandrova</t>
  </si>
  <si>
    <t>Jessica Pegula</t>
  </si>
  <si>
    <t>Laura Siegemund</t>
  </si>
  <si>
    <t>GER</t>
  </si>
  <si>
    <t>Magdalena Frech</t>
  </si>
  <si>
    <t>POL</t>
  </si>
  <si>
    <t>Shuai Zhang</t>
  </si>
  <si>
    <t>CHN</t>
  </si>
  <si>
    <t>Cori Gauff</t>
  </si>
  <si>
    <t>Belinda Bencic</t>
  </si>
  <si>
    <t>SUI</t>
  </si>
  <si>
    <t>Iga Swiatek</t>
  </si>
  <si>
    <t>x</t>
  </si>
  <si>
    <r>
      <t xml:space="preserve">Alexandrova 3-2. Most recent Apr 2025, clay, 2 sets. Pegula won on clay in 2025, 3 sets. Alexandrova won on hard in Feb 2025, 3 sets. She won on hard in March 2024, 3 sets. Hard win %'s are better for Pegula. 
Alexandrova reached the Quarter final last year. Easy win over Mboko in the 1st round. 2 sets win over Li in the 2nd round. Final in Seoul 2025, 4th Round at the US Open 2025, Final in Monterrey 2025, 4th Round in Cincinnati 2025, Semi finals in Doha 2025.
Pegula reached the 3rd round last season. She needed a 3rd set tie break to beat Baptiste in the 2nd round. Semi final in Beijing. Semi finals at the US Open 2025, Final in Miami 2025, 4th Round in Indian Wells 2025, Title in Austin 2025, Quarter finals in Doha 2025, 3rd Round at the Australian Open 2025, Final in Adelaide 2025.
12 month and 2025 stats are stronger for Pegula. Stats for their last 10 also favour her.
Pegula was broken 6 times by Baptiste in the last round. She reached the Semis in Beijing but played 3 sets in the last 4 rounds. She won't have an easy match today.
Decent chance of 3 sets.
</t>
    </r>
    <r>
      <rPr>
        <b/>
        <sz val="12"/>
        <color theme="1"/>
        <rFont val="Calibri"/>
        <family val="2"/>
        <scheme val="minor"/>
      </rPr>
      <t xml:space="preserve">Lay Pegula around 1.50 and remove liability at 1.95. Lay set 1 winner. </t>
    </r>
  </si>
  <si>
    <r>
      <t xml:space="preserve">1st meeting. Hard win %'s are a little better for Siniakova. 
Jovic lost in the qual rounds. 2 sets win over a poor Maneiro in the 2nd round. Title in Guadalajara 2025, 3rd Round in Cincinnati 2025.
Siniakova reached the 2nd round last year. This year she has come through the qual rounds. 2 sets win over Shnaider as slight underdog. Easy win over Joint in the 2nd round. Semi finals in Seoul 2025, Quarter finals in Prague 2025, 3rd Round in Indian Wells 2025, Semi finals in Guangzhou 2024.
12 month stats favour Siniakova overall. 2025 stats are much closer. Recent performances are a little better for Siniakova.
</t>
    </r>
    <r>
      <rPr>
        <b/>
        <sz val="12"/>
        <color theme="1"/>
        <rFont val="Calibri"/>
        <family val="2"/>
        <scheme val="minor"/>
      </rPr>
      <t xml:space="preserve">Back Siniakova around 2.20 to 2.30 and remove liability at 1.70. </t>
    </r>
  </si>
  <si>
    <r>
      <t xml:space="preserve">Siegemund 2-0. Most recent Feb 2020, hard, 2 sets. She won on hard in Aug 2019, 3 sets. Hard win %'s are better for Siegemund. 
Siegemund lost in the qual rounds last season. This year, she came through the 1st round when Yastremska retired in set 3. 3 sets win over Andreeva in the 2nd round. 3rd Round at the US Open 2025, 3rd Round at the Australian Open 2025, Semi finals in Jiujiang 2024.
Frech reached the Quarter final last year. 3 sets win over Kudermetova in the 1st round. She came through the 2nd round when Muchova retired in the 2nd set. 3rd Round at the US Open 2025, Quarter finals in Washington 2025, 3rd Round at the Australian Open 2025.
12 month and 2025 stats are a little better for Frech on serve. Return stats are stronger for Siegemund. 
</t>
    </r>
    <r>
      <rPr>
        <b/>
        <sz val="12"/>
        <color theme="1"/>
        <rFont val="Calibri"/>
        <family val="2"/>
        <scheme val="minor"/>
      </rPr>
      <t>Lay Siegemund around 1.50 and remove liability at 1.95. Lay set 1 winner.</t>
    </r>
  </si>
  <si>
    <r>
      <t xml:space="preserve">Sabalenka 3-2. Most recent March 2025, hard, Sabalenka in 2. She won on hard in Aug 2024, 2 sets. Samsonova won on hard in Aug 2023, 3 sets. All Sabalenka's wins were in 2 sets. Both Samsonova's wins were in 3. Hard win %'s are better for Sabalenka. 
Sabalenka won the title last year. Slow start in the 2nd round but beat Sramkova in 3. Title at the US Open 2025, Quarter finals in Cincinnati 2025, Title in Miami 2025, Final in Indian Wells 2025, Title in Brisbane 2025.
Samsonova lost in the 1st round last season. 2 sets win over Arango in the 1st round this year. 3 sets win over Kenin in the 2nd round. Quarter finals in Cleveland 2025, Quarter finals in Indian Wells 2025, Semi finals in Adelaide 2025.
12 month and 2025 stats are stronger for Sabalenka. 
</t>
    </r>
    <r>
      <rPr>
        <b/>
        <sz val="12"/>
        <color theme="1"/>
        <rFont val="Calibri"/>
        <family val="2"/>
        <scheme val="minor"/>
      </rPr>
      <t>Lay Sabalenka around 1.12 and remove liability at 1.20. Back Sabalenka if she loses set 1.</t>
    </r>
  </si>
  <si>
    <r>
      <t xml:space="preserve">Swiatek 5-1. Most recent July 2025, grass, Swiatek in 2. She won on grass in 2023, 3 sets. She had a win by walkover in 2023. 2 sets win on hard in Jan 2023, 2 tight sets. Bencic won on hard in 2021, 2 sets. Hard win %'s are better for Swiatek. 
Bencic had an easy win over Vekic in the 1st round. Walkover in the 2nd round when Mertens pulled out. She reached the 4th round in Beijing. Quarter finals in Indian Wells 2025, Title in Abu Dhabi 2025, 4th Round at the Australian Open 2025.
Swiatek had an easy win over Bouzkova in the 2nd round. She reached the 4th round in Beijing. Title in Seoul 2025, Quarter finals at the US Open 2025, Title in Cincinnati 2025, 4th Round in Montreal 2025, Quarter finals in Miami 2025, Semi finals in Indian Wells 2025, Quarter finals in Dubai 2025, Semi finals in Doha 2025, Semi finals at the Australian Open 2025.
12 month and 2025 stats are stronger for Swiatek. She has been one of the players complaining about the season being too long and too tough. That suggests she isn't feeling her best. 
</t>
    </r>
    <r>
      <rPr>
        <b/>
        <sz val="12"/>
        <color theme="1"/>
        <rFont val="Calibri"/>
        <family val="2"/>
        <scheme val="minor"/>
      </rPr>
      <t>Lay Swiatek around 1.12 and remove liability at 1.20. I don't think she will have an easy match. Back her if she loses set 1.</t>
    </r>
  </si>
  <si>
    <r>
      <t xml:space="preserve">Gauff 3-0. Most recent Jan 2025, hard, 2 sets. She won all 3 of their matches on hard in 2 sets.12 month hard win %'s favour Gauff. Zhang leads in 2025. 
Zhang lost in the 1st round last season. 3 sets win over Navarro as huge underdog in the 1st round. 3 sets win as underdog against Cirstea in the 2nd round. 3rd round in Beijing. 
Gauff reached the semi finals last season. Very easy win over Uchijima in the 2nd round. Semi final in Beijing. 4th Round at the US Open 2025, Quarter finals in Cincinnati 2025, 4th Round in Montreal 2025, 4th Round in Miami 2025, 4th Round in Indian Wells 2025, Quarter finals at the Australian Open 2025, Semi finals in Wuhan 2024, Title in Beijing 2024.
12 month and 2025 stats are stronger for Gauff. 
</t>
    </r>
    <r>
      <rPr>
        <b/>
        <sz val="12"/>
        <color theme="1"/>
        <rFont val="Calibri"/>
        <family val="2"/>
        <scheme val="minor"/>
      </rPr>
      <t>Back Gauff around 1.70 or if she loses set 1.</t>
    </r>
  </si>
  <si>
    <t>Jasmine Paolini</t>
  </si>
  <si>
    <t>ITA</t>
  </si>
  <si>
    <t>Clara Tauson</t>
  </si>
  <si>
    <t>Linda Noskova</t>
  </si>
  <si>
    <t>Elena Rybakina</t>
  </si>
  <si>
    <t>KAZ</t>
  </si>
  <si>
    <r>
      <t xml:space="preserve">1st meeting. Hard win %'s are better for Rune. 
Rune reached the 4th round last season. He made hard work of his 2 sets win over Baez in the 2nd round. 2 sets win over Humbert in the 3rd round. Needed 3 sets against Perricard in the 4th round. Quarter final in Tokyo. Quarter finals in Cincinnati 2025, 4th Round in Toronto 2025, Final in Indian Wells 2025, 4th Round at the Australian Open 2025.
Vacherot has come through the qual rounds. 2 sets win over Djere in the 1st round. 3 sets win over Bublik as huge underdog in the 2nd round. In the 3rd round, Machac retired. 3 sets win over Griekspoor as underdog in the 4th round. 2 CH q finals in 2025. 
2025 stats favour Vacherot on serve. His only ATP main draw matches have been in this tournament. 
Rune struggled more than expected in the 2nd and 4th rounds. He won't have an easy match today. 
</t>
    </r>
    <r>
      <rPr>
        <b/>
        <sz val="12"/>
        <color theme="1"/>
        <rFont val="Calibri"/>
        <family val="2"/>
        <scheme val="minor"/>
      </rPr>
      <t xml:space="preserve">Back Rune around 1.80 to 1.95 and remove liability at 1.45. </t>
    </r>
  </si>
  <si>
    <r>
      <t xml:space="preserve">1st meeting. Hard win %'s are better for Djokovic. 
Bergs reached the 2nd round last season. 2 sets win over Korda in the 1st round. In the 2nd round, Ruud retired in set 3. 3rd set tie break win over Diallo in the 4th round. 2 sets win over Cerundolo as underdog in the 3rd round. 3rd Round at the US Open 2025, 3rd Round in Miami 2025, Final in Auckland 2025.
Djokovic reached the final last season. 2 close sets win over Cilic in the 2nd round. He lost the 1st set to Hanfmann in the 3rd round. Djokovic needed 3 sets against Munar in the 4th round. Semi finals at the US Open 2025, Final in Miami 2025, Semi finals at the Australian Open 2025, Quarter finals in Brisbane 2025.
12 month and 2025 stats are stronger for Djokovic. Stats for their last 10 on hard also favour him. 
Djokovic needed 3 sets in the last 2 rounds. 
</t>
    </r>
    <r>
      <rPr>
        <b/>
        <sz val="12"/>
        <color theme="1"/>
        <rFont val="Calibri"/>
        <family val="2"/>
        <scheme val="minor"/>
      </rPr>
      <t>Lay Djokovic around 1.20 and remove liability at 1.40. Back Djokovic around 1.90 to 2.00 and remove liability at 1.50</t>
    </r>
  </si>
  <si>
    <r>
      <t xml:space="preserve">Paolini 1-0 (Sep 2024, hard, 3 sets). Hard win %'s are close but favour Paolini. 
Paolini reached the Quarter final last year. She needed 3 sets against Yuan in the 2nd round. 3rd Round at the US Open 2025, Final in Cincinnati 2025, Semi finals in Miami 2025, 4th Round in Indian Wells 2025, 3rd Round at the Australian Open 2025.
Tauson had a 2 sets win over Danilovic in the 1st round. Easy win over Ruzic in the 2nd round. She reached the Semi finals in Montreal 2025, Final in Dubai 2025, 3rd Round at the Australian Open 2025, Title in Auckland 2025, Quarter finals in Osaka 2024.
12 month and 2025 stats are a little better for Tauson on serve. Return stats favour Paolini. Stats for their last 10 on hard are stronger for Paolini. Decent chance of 3 sets.
</t>
    </r>
    <r>
      <rPr>
        <b/>
        <sz val="12"/>
        <color theme="1"/>
        <rFont val="Calibri"/>
        <family val="2"/>
        <scheme val="minor"/>
      </rPr>
      <t>Back Paolini around 2.20 to 2.30 and remove liability at 1.70.</t>
    </r>
  </si>
  <si>
    <r>
      <t xml:space="preserve">Rybakina 2-0. Most recent Jan 2024, hard, 2 sets. She won on clay in 2023, 2 sets. Hard win %'s are better for Rybakina. 
Noskova had a 3rd set tie break win over Putintseva in the 1st round. 2 sets win over Osaka in the 2nd round as underdog. She reached the final in Beijing last week. She played the final on Sunday. 3rd Round at the US Open 2025, Quarter finals in Monterrey 2025, Final in Prague 2025, Quarter finals in Dubai 2025, 3rd Round in Doha 2025, Semi finals in Abu Dhabi 2025.
Rybakina had a 2 sets win over Cristian in the 2nd round. She reached the 4th Round at the US Open 2025, Semi finals in Cincinnati 2025, Semi finals in Montreal 2025, Semi finals in Washington 2025, 4th Round in Indian Wells 2025, Semi finals in Dubai 2025, Quarter finals in Doha 2025, Semi finals in Abu Dhabi 2025, 4th Round at the Australian Open 2025.
12 month and 2025 stats are stronger for Rybakina. 
Noskova has been serving well but has played so much tennis in the last 12 days, she must be running on empty. 
</t>
    </r>
    <r>
      <rPr>
        <b/>
        <sz val="12"/>
        <color theme="1"/>
        <rFont val="Calibri"/>
        <family val="2"/>
        <scheme val="minor"/>
      </rPr>
      <t>Back Rybakina around 2.00 to 2.20 and remove liability at 1.60.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</si>
</sst>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48">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7" borderId="2" xfId="6" applyFill="1" applyBorder="1" applyAlignment="1">
      <alignment horizontal="center" vertical="top"/>
    </xf>
    <xf numFmtId="0" fontId="1" fillId="0" borderId="0" xfId="6" applyAlignment="1">
      <alignment horizontal="left"/>
    </xf>
    <xf numFmtId="0" fontId="1" fillId="7" borderId="1" xfId="6" applyFill="1" applyBorder="1" applyAlignment="1">
      <alignment horizontal="center" vertical="top"/>
    </xf>
    <xf numFmtId="0" fontId="1" fillId="2" borderId="2" xfId="6" applyFill="1" applyBorder="1" applyAlignment="1">
      <alignment horizontal="center" vertical="top"/>
    </xf>
    <xf numFmtId="0" fontId="1" fillId="2" borderId="1" xfId="6" applyFill="1" applyBorder="1" applyAlignment="1">
      <alignment horizontal="center" vertical="top"/>
    </xf>
    <xf numFmtId="0" fontId="1" fillId="0" borderId="0" xfId="0" applyFont="1" applyAlignment="1">
      <alignment horizontal="center" vertical="top"/>
    </xf>
    <xf numFmtId="0" fontId="1" fillId="0" borderId="0" xfId="0" applyFont="1" applyAlignment="1">
      <alignment horizontal="left" vertical="center" wrapText="1"/>
    </xf>
    <xf numFmtId="20" fontId="10" fillId="0" borderId="0" xfId="0" applyNumberFormat="1" applyFont="1" applyAlignment="1">
      <alignment horizontal="center"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13D42D38-05BD-4F6B-8F5A-5CD2FBDD2DE3}"/>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3" t="s">
        <v>53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4">
        <v>1</v>
      </c>
      <c r="B7" s="43" t="s">
        <v>58</v>
      </c>
      <c r="C7" s="34" t="s">
        <v>59</v>
      </c>
      <c r="D7" s="35">
        <v>0.42880000000000001</v>
      </c>
      <c r="E7" s="36" t="s">
        <v>83</v>
      </c>
      <c r="F7" s="34">
        <v>11</v>
      </c>
      <c r="G7" s="34">
        <v>14</v>
      </c>
      <c r="H7" s="34">
        <v>1.3289999961853027</v>
      </c>
      <c r="I7" s="24">
        <v>1.35</v>
      </c>
      <c r="J7" s="24">
        <v>1.5</v>
      </c>
      <c r="K7" s="47">
        <v>0.33333333333333331</v>
      </c>
      <c r="L7" s="22"/>
      <c r="M7" s="45" t="s">
        <v>83</v>
      </c>
      <c r="N7" s="31" t="str" cm="1">
        <f t="array" aca="1" ref="N7" ca="1">IF(INDIRECT("M" &amp; ROW())="x", INDIRECT("B" &amp; ROW()) &amp; IF(INDIRECT("E" &amp; ROW())="x", " in 2", " in 3"), "")</f>
        <v>Holger Rune in 2</v>
      </c>
      <c r="O7" s="22" t="str">
        <f ca="1">IF(N7="x", C7 &amp; IF(F7="x", " in 2", " in 3"), "")</f>
        <v/>
      </c>
    </row>
    <row r="8" spans="1:15" ht="280.8" x14ac:dyDescent="0.3">
      <c r="A8" s="37"/>
      <c r="B8" s="42" t="s">
        <v>60</v>
      </c>
      <c r="C8" s="37" t="s">
        <v>61</v>
      </c>
      <c r="D8" s="38">
        <v>0.57120000000000004</v>
      </c>
      <c r="E8" s="39"/>
      <c r="F8" s="37">
        <v>204</v>
      </c>
      <c r="G8" s="37">
        <v>157</v>
      </c>
      <c r="H8" s="37">
        <v>3.6099998950958252</v>
      </c>
      <c r="I8" s="24"/>
      <c r="J8" s="24"/>
      <c r="K8" s="46" t="s">
        <v>96</v>
      </c>
      <c r="L8" s="22">
        <v>7</v>
      </c>
      <c r="M8" s="28"/>
      <c r="N8" s="31" t="str" cm="1">
        <f t="array" aca="1" ref="N8" ca="1">IF(INDIRECT("M" &amp; ROW())="x", INDIRECT("B" &amp; ROW()) &amp; IF(INDIRECT("E" &amp; ROW())="x", " in 2", " in 3"), "")</f>
        <v/>
      </c>
      <c r="O8" s="22" t="str">
        <f ca="1">IF(N8="x", C8 &amp; IF(F8="x", " in 2", " in 3"), "")</f>
        <v/>
      </c>
    </row>
    <row r="9" spans="1:15" x14ac:dyDescent="0.3">
      <c r="A9" s="34">
        <v>2</v>
      </c>
      <c r="B9" s="40" t="s">
        <v>54</v>
      </c>
      <c r="C9" s="34" t="s">
        <v>55</v>
      </c>
      <c r="D9" s="35">
        <v>0.27529999999999999</v>
      </c>
      <c r="E9" s="36" t="s">
        <v>83</v>
      </c>
      <c r="F9" s="34">
        <v>44</v>
      </c>
      <c r="G9" s="34">
        <v>66</v>
      </c>
      <c r="H9" s="34">
        <v>4.190000057220459</v>
      </c>
      <c r="I9" s="24"/>
      <c r="J9" s="24"/>
      <c r="K9" s="13"/>
      <c r="L9" s="22"/>
      <c r="M9" s="28"/>
      <c r="N9" s="31" t="str" cm="1">
        <f t="array" aca="1" ref="N9" ca="1">IF(INDIRECT("M" &amp; ROW())="x", INDIRECT("B" &amp; ROW()) &amp; IF(INDIRECT("E" &amp; ROW())="x", " in 2", " in 3"), "")</f>
        <v/>
      </c>
    </row>
    <row r="10" spans="1:15" ht="296.39999999999998" x14ac:dyDescent="0.3">
      <c r="A10" s="37"/>
      <c r="B10" s="44" t="s">
        <v>56</v>
      </c>
      <c r="C10" s="37" t="s">
        <v>57</v>
      </c>
      <c r="D10" s="38">
        <v>0.72470000000000001</v>
      </c>
      <c r="E10" s="39"/>
      <c r="F10" s="37">
        <v>5</v>
      </c>
      <c r="G10" s="37">
        <v>8</v>
      </c>
      <c r="H10" s="37">
        <v>1.2649999856948853</v>
      </c>
      <c r="I10" s="24">
        <v>1.3</v>
      </c>
      <c r="J10" s="24">
        <v>1.35</v>
      </c>
      <c r="K10" s="46" t="s">
        <v>97</v>
      </c>
      <c r="L10" s="22">
        <v>7</v>
      </c>
      <c r="M10" s="45" t="s">
        <v>83</v>
      </c>
      <c r="N10" s="31" t="str" cm="1">
        <f t="array" aca="1" ref="N10" ca="1">IF(INDIRECT("M" &amp; ROW())="x", INDIRECT("B" &amp; ROW()) &amp; IF(INDIRECT("E" &amp; ROW())="x", " in 2", " in 3"), "")</f>
        <v>Novak Djokovic in 3</v>
      </c>
    </row>
    <row r="11" spans="1:15" x14ac:dyDescent="0.3">
      <c r="A11" s="10"/>
      <c r="B11" s="22"/>
      <c r="C11" s="22"/>
      <c r="D11" s="22"/>
      <c r="E11" s="23"/>
      <c r="F11" s="22"/>
      <c r="G11" s="22"/>
      <c r="H11" s="22"/>
      <c r="I11" s="24"/>
      <c r="J11" s="24"/>
      <c r="K11" s="13"/>
      <c r="L11" s="22"/>
      <c r="M11" s="22"/>
      <c r="N11" s="31" t="str" cm="1">
        <f t="array" aca="1" ref="N11" ca="1">IF(INDIRECT("M" &amp; ROW())="x", INDIRECT("B" &amp; ROW()) &amp; IF(INDIRECT("E" &amp; ROW())="x", " in 2", " in 3"), "")</f>
        <v/>
      </c>
    </row>
    <row r="12" spans="1:15" x14ac:dyDescent="0.3">
      <c r="A12" s="10"/>
      <c r="B12" s="22"/>
      <c r="C12" s="22"/>
      <c r="D12" s="22"/>
      <c r="E12" s="23"/>
      <c r="F12" s="22"/>
      <c r="G12" s="22"/>
      <c r="H12" s="22"/>
      <c r="I12" s="24"/>
      <c r="J12" s="24"/>
      <c r="K12" s="13"/>
      <c r="L12" s="22"/>
      <c r="M12" s="28"/>
      <c r="N12" s="31" t="str" cm="1">
        <f t="array" aca="1" ref="N12" ca="1">IF(INDIRECT("M" &amp; ROW())="x", INDIRECT("B" &amp; ROW()) &amp; IF(INDIRECT("E" &amp; ROW())="x", " in 2", " in 3"), "")</f>
        <v/>
      </c>
    </row>
    <row r="13" spans="1:15" x14ac:dyDescent="0.3">
      <c r="A13" s="10"/>
      <c r="B13" s="22"/>
      <c r="C13" s="22"/>
      <c r="D13" s="22"/>
      <c r="E13" s="23"/>
      <c r="F13" s="22"/>
      <c r="G13" s="22"/>
      <c r="H13" s="22"/>
      <c r="I13" s="24"/>
      <c r="J13" s="24"/>
      <c r="K13" s="13"/>
      <c r="L13" s="22"/>
      <c r="M13" s="22"/>
      <c r="N13" s="31" t="str" cm="1">
        <f t="array" aca="1" ref="N13" ca="1">IF(INDIRECT("M" &amp; ROW())="x", INDIRECT("B" &amp; ROW()) &amp; IF(INDIRECT("E" &amp; ROW())="x", " in 2", " in 3"), "")</f>
        <v/>
      </c>
    </row>
    <row r="14" spans="1:15" x14ac:dyDescent="0.3">
      <c r="A14" s="10"/>
      <c r="B14" s="22"/>
      <c r="C14" s="22"/>
      <c r="D14" s="22"/>
      <c r="E14" s="23"/>
      <c r="F14" s="22"/>
      <c r="G14" s="22"/>
      <c r="H14" s="22"/>
      <c r="I14" s="24"/>
      <c r="J14" s="24"/>
      <c r="K14" s="13"/>
      <c r="L14" s="22"/>
      <c r="M14" s="22"/>
      <c r="N14" s="31" t="str" cm="1">
        <f t="array" aca="1" ref="N14" ca="1">IF(INDIRECT("M" &amp; ROW())="x", INDIRECT("B" &amp; ROW()) &amp; IF(INDIRECT("E" &amp; ROW())="x", " in 2", " in 3"), "")</f>
        <v/>
      </c>
    </row>
    <row r="15" spans="1:15" x14ac:dyDescent="0.3">
      <c r="A15" s="10"/>
      <c r="B15" s="22"/>
      <c r="C15" s="22"/>
      <c r="D15" s="22"/>
      <c r="E15" s="23"/>
      <c r="F15" s="22"/>
      <c r="G15" s="22"/>
      <c r="H15" s="22"/>
      <c r="I15" s="24"/>
      <c r="J15" s="24"/>
      <c r="K15" s="13"/>
      <c r="L15" s="22"/>
      <c r="M15" s="22"/>
      <c r="N15" s="31" t="str" cm="1">
        <f t="array" aca="1" ref="N15" ca="1">IF(INDIRECT("M" &amp; ROW())="x", INDIRECT("B" &amp; ROW()) &amp; IF(INDIRECT("E" &amp; ROW())="x", " in 2", " in 3"), "")</f>
        <v/>
      </c>
    </row>
    <row r="16" spans="1:15" x14ac:dyDescent="0.3">
      <c r="A16" s="10"/>
      <c r="B16" s="22"/>
      <c r="C16" s="22"/>
      <c r="D16" s="22"/>
      <c r="E16" s="23"/>
      <c r="F16" s="22"/>
      <c r="G16" s="22"/>
      <c r="H16" s="22"/>
      <c r="I16" s="24"/>
      <c r="J16" s="24"/>
      <c r="K16" s="13"/>
      <c r="L16" s="22"/>
      <c r="M16" s="22"/>
      <c r="N16" s="31" t="str" cm="1">
        <f t="array" aca="1" ref="N16" ca="1">IF(INDIRECT("M" &amp; ROW())="x", INDIRECT("B" &amp; ROW()) &amp; IF(INDIRECT("E" &amp; ROW())="x", " in 2", " in 3"), "")</f>
        <v/>
      </c>
    </row>
    <row r="17" spans="1:14" x14ac:dyDescent="0.3">
      <c r="A17" s="10"/>
      <c r="B17" s="22"/>
      <c r="C17" s="22"/>
      <c r="D17" s="22"/>
      <c r="E17" s="23"/>
      <c r="F17" s="22"/>
      <c r="G17" s="22"/>
      <c r="H17" s="22"/>
      <c r="I17" s="24"/>
      <c r="J17" s="24"/>
      <c r="K17" s="13"/>
      <c r="L17" s="22"/>
      <c r="M17" s="22"/>
      <c r="N17" s="31" t="str" cm="1">
        <f t="array" aca="1" ref="N17" ca="1">IF(INDIRECT("M" &amp; ROW())="x", INDIRECT("B" &amp; ROW()) &amp; IF(INDIRECT("E" &amp; ROW())="x", " in 2", " in 3"), "")</f>
        <v/>
      </c>
    </row>
    <row r="18" spans="1:14" x14ac:dyDescent="0.3">
      <c r="A18" s="10"/>
      <c r="B18" s="22"/>
      <c r="C18" s="22"/>
      <c r="D18" s="22"/>
      <c r="E18" s="23"/>
      <c r="F18" s="22"/>
      <c r="G18" s="22"/>
      <c r="H18" s="22"/>
      <c r="I18" s="24"/>
      <c r="J18" s="24"/>
      <c r="K18" s="13"/>
      <c r="L18" s="22"/>
      <c r="M18" s="22"/>
      <c r="N18" s="31" t="str" cm="1">
        <f t="array" aca="1" ref="N18" ca="1">IF(INDIRECT("M" &amp; ROW())="x", INDIRECT("B" &amp; ROW()) &amp; IF(INDIRECT("E" &amp; ROW())="x", " in 2", " in 3"), "")</f>
        <v/>
      </c>
    </row>
    <row r="19" spans="1:14" x14ac:dyDescent="0.3">
      <c r="A19" s="10"/>
      <c r="B19" s="22"/>
      <c r="C19" s="22"/>
      <c r="D19" s="22"/>
      <c r="E19" s="23"/>
      <c r="F19" s="22"/>
      <c r="G19" s="22"/>
      <c r="H19" s="22"/>
      <c r="I19" s="24"/>
      <c r="J19" s="24"/>
      <c r="K19" s="13"/>
      <c r="L19" s="22"/>
      <c r="M19" s="22"/>
      <c r="N19" s="31" t="str" cm="1">
        <f t="array" aca="1" ref="N19" ca="1">IF(INDIRECT("M" &amp; ROW())="x", INDIRECT("B" &amp; ROW()) &amp; IF(INDIRECT("E" &amp; ROW())="x", " in 2", " in 3"), "")</f>
        <v/>
      </c>
    </row>
    <row r="20" spans="1:14" x14ac:dyDescent="0.3">
      <c r="A20" s="10"/>
      <c r="B20" s="22"/>
      <c r="C20" s="22"/>
      <c r="D20" s="22"/>
      <c r="E20" s="23"/>
      <c r="F20" s="22"/>
      <c r="G20" s="22"/>
      <c r="H20" s="22"/>
      <c r="I20" s="24"/>
      <c r="J20" s="24"/>
      <c r="K20" s="13"/>
      <c r="L20" s="22"/>
      <c r="M20" s="22"/>
      <c r="N20" s="31" t="str" cm="1">
        <f t="array" aca="1" ref="N20" ca="1">IF(INDIRECT("M" &amp; ROW())="x", INDIRECT("B" &amp; ROW()) &amp; IF(INDIRECT("E" &amp; ROW())="x", " in 2", " in 3"), "")</f>
        <v/>
      </c>
    </row>
    <row r="21" spans="1:14" x14ac:dyDescent="0.3">
      <c r="A21" s="10"/>
      <c r="B21" s="22"/>
      <c r="C21" s="22"/>
      <c r="D21" s="22"/>
      <c r="E21" s="23"/>
      <c r="F21" s="22"/>
      <c r="G21" s="22"/>
      <c r="H21" s="22"/>
      <c r="I21" s="24"/>
      <c r="J21" s="24"/>
      <c r="K21" s="13"/>
      <c r="L21" s="22"/>
      <c r="M21" s="22"/>
      <c r="N21" s="31" t="str" cm="1">
        <f t="array" aca="1" ref="N21" ca="1">IF(INDIRECT("M" &amp; ROW())="x", INDIRECT("B" &amp; ROW()) &amp; IF(INDIRECT("E" &amp; ROW())="x", " in 2", " in 3"), "")</f>
        <v/>
      </c>
    </row>
    <row r="22" spans="1:14" x14ac:dyDescent="0.3">
      <c r="A22" s="10"/>
      <c r="B22" s="22"/>
      <c r="C22" s="22"/>
      <c r="D22" s="22"/>
      <c r="E22" s="23"/>
      <c r="F22" s="22"/>
      <c r="G22" s="22"/>
      <c r="H22" s="22"/>
      <c r="I22" s="24"/>
      <c r="J22" s="24"/>
      <c r="K22" s="13"/>
      <c r="L22" s="22"/>
      <c r="M22" s="22"/>
      <c r="N22" s="31" t="str" cm="1">
        <f t="array" aca="1" ref="N22" ca="1">IF(INDIRECT("M" &amp; ROW())="x", INDIRECT("B" &amp; ROW()) &amp; IF(INDIRECT("E" &amp; ROW())="x", " in 2", " in 3"), "")</f>
        <v/>
      </c>
    </row>
    <row r="23" spans="1:14" x14ac:dyDescent="0.3">
      <c r="A23" s="10"/>
      <c r="B23" s="22"/>
      <c r="C23" s="22"/>
      <c r="D23" s="22"/>
      <c r="E23" s="23"/>
      <c r="F23" s="22"/>
      <c r="G23" s="22"/>
      <c r="H23" s="22"/>
      <c r="I23" s="24"/>
      <c r="J23" s="24"/>
      <c r="K23" s="13"/>
      <c r="L23" s="22"/>
      <c r="M23" s="22"/>
      <c r="N23" s="31" t="str" cm="1">
        <f t="array" aca="1" ref="N23" ca="1">IF(INDIRECT("M" &amp; ROW())="x", INDIRECT("B" &amp; ROW()) &amp; IF(INDIRECT("E" &amp; ROW())="x", " in 2", " in 3"), "")</f>
        <v/>
      </c>
    </row>
    <row r="24" spans="1:14" x14ac:dyDescent="0.3">
      <c r="A24" s="10"/>
      <c r="B24" s="22"/>
      <c r="C24" s="22"/>
      <c r="D24" s="22"/>
      <c r="E24" s="23"/>
      <c r="F24" s="22"/>
      <c r="G24" s="22"/>
      <c r="H24" s="22"/>
      <c r="I24" s="24"/>
      <c r="J24" s="24"/>
      <c r="K24" s="13"/>
      <c r="L24" s="22"/>
      <c r="M24" s="22"/>
      <c r="N24" s="31"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1"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1"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I10">
    <sortCondition ref="A7:A10"/>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41" t="s">
        <v>62</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4">
        <v>1</v>
      </c>
      <c r="B7" s="40" t="s">
        <v>71</v>
      </c>
      <c r="C7" s="34" t="s">
        <v>66</v>
      </c>
      <c r="D7" s="35">
        <v>0.53449999999999998</v>
      </c>
      <c r="E7" s="34"/>
      <c r="F7" s="34">
        <v>11</v>
      </c>
      <c r="G7" s="34">
        <v>24</v>
      </c>
      <c r="H7" s="34">
        <v>2.2100000381469727</v>
      </c>
      <c r="I7" s="24"/>
      <c r="J7" s="24">
        <v>2</v>
      </c>
      <c r="K7" s="13"/>
      <c r="L7" s="22"/>
      <c r="M7" s="45" t="s">
        <v>83</v>
      </c>
      <c r="N7" s="31" t="str" cm="1">
        <f t="array" aca="1" ref="N7" ca="1">IF(INDIRECT("M" &amp; ROW())="x", INDIRECT("B" &amp; ROW()) &amp; IF(INDIRECT("E" &amp; ROW())="x", " in 2", " in 3"), "")</f>
        <v>Ekaterina Alexandrova in 3</v>
      </c>
    </row>
    <row r="8" spans="1:14" ht="343.2" x14ac:dyDescent="0.3">
      <c r="A8" s="37"/>
      <c r="B8" s="42" t="s">
        <v>72</v>
      </c>
      <c r="C8" s="37" t="s">
        <v>68</v>
      </c>
      <c r="D8" s="38">
        <v>0.46550000000000002</v>
      </c>
      <c r="E8" s="37" t="s">
        <v>83</v>
      </c>
      <c r="F8" s="37">
        <v>6</v>
      </c>
      <c r="G8" s="37">
        <v>3</v>
      </c>
      <c r="H8" s="37">
        <v>1.7350000143051147</v>
      </c>
      <c r="I8" s="24">
        <v>1.85</v>
      </c>
      <c r="J8" s="24">
        <v>2</v>
      </c>
      <c r="K8" s="46" t="s">
        <v>84</v>
      </c>
      <c r="L8" s="22">
        <v>6.5</v>
      </c>
      <c r="M8" s="22"/>
      <c r="N8" s="31" t="str" cm="1">
        <f t="array" aca="1" ref="N8" ca="1">IF(INDIRECT("M" &amp; ROW())="x", INDIRECT("B" &amp; ROW()) &amp; IF(INDIRECT("E" &amp; ROW())="x", " in 2", " in 3"), "")</f>
        <v/>
      </c>
    </row>
    <row r="9" spans="1:14" x14ac:dyDescent="0.3">
      <c r="A9" s="34">
        <v>2</v>
      </c>
      <c r="B9" s="40" t="s">
        <v>67</v>
      </c>
      <c r="C9" s="34" t="s">
        <v>68</v>
      </c>
      <c r="D9" s="35">
        <v>0.33090000000000003</v>
      </c>
      <c r="E9" s="34" t="s">
        <v>83</v>
      </c>
      <c r="F9" s="34">
        <v>39</v>
      </c>
      <c r="G9" s="34">
        <v>126</v>
      </c>
      <c r="H9" s="34">
        <v>2.2599999904632568</v>
      </c>
      <c r="I9" s="24"/>
      <c r="J9" s="24"/>
      <c r="K9" s="13"/>
      <c r="L9" s="22"/>
      <c r="M9" s="22"/>
      <c r="N9" s="31" t="str" cm="1">
        <f t="array" aca="1" ref="N9" ca="1">IF(INDIRECT("M" &amp; ROW())="x", INDIRECT("B" &amp; ROW()) &amp; IF(INDIRECT("E" &amp; ROW())="x", " in 2", " in 3"), "")</f>
        <v/>
      </c>
    </row>
    <row r="10" spans="1:14" ht="218.4" x14ac:dyDescent="0.3">
      <c r="A10" s="37"/>
      <c r="B10" s="42" t="s">
        <v>69</v>
      </c>
      <c r="C10" s="37" t="s">
        <v>70</v>
      </c>
      <c r="D10" s="38">
        <v>0.66910000000000003</v>
      </c>
      <c r="E10" s="37"/>
      <c r="F10" s="37">
        <v>62</v>
      </c>
      <c r="G10" s="37">
        <v>53</v>
      </c>
      <c r="H10" s="37">
        <v>1.7089999914169312</v>
      </c>
      <c r="I10" s="24">
        <v>1.72</v>
      </c>
      <c r="J10" s="24">
        <v>1.75</v>
      </c>
      <c r="K10" s="46" t="s">
        <v>85</v>
      </c>
      <c r="L10" s="22">
        <v>7</v>
      </c>
      <c r="M10" s="45" t="s">
        <v>83</v>
      </c>
      <c r="N10" s="31" t="str" cm="1">
        <f t="array" aca="1" ref="N10" ca="1">IF(INDIRECT("M" &amp; ROW())="x", INDIRECT("B" &amp; ROW()) &amp; IF(INDIRECT("E" &amp; ROW())="x", " in 2", " in 3"), "")</f>
        <v>Katerina Siniakova in 3</v>
      </c>
    </row>
    <row r="11" spans="1:14" x14ac:dyDescent="0.3">
      <c r="A11" s="34">
        <v>3</v>
      </c>
      <c r="B11" s="40" t="s">
        <v>73</v>
      </c>
      <c r="C11" s="34" t="s">
        <v>74</v>
      </c>
      <c r="D11" s="35">
        <v>0.75619999999999998</v>
      </c>
      <c r="E11" s="34" t="s">
        <v>83</v>
      </c>
      <c r="F11" s="34">
        <v>57</v>
      </c>
      <c r="G11" s="34">
        <v>72</v>
      </c>
      <c r="H11" s="34">
        <v>1.8059999942779541</v>
      </c>
      <c r="I11" s="24">
        <v>1.83</v>
      </c>
      <c r="J11" s="24">
        <v>2</v>
      </c>
      <c r="K11" s="13"/>
      <c r="L11" s="22"/>
      <c r="M11" s="22"/>
      <c r="N11" s="31" t="str" cm="1">
        <f t="array" aca="1" ref="N11" ca="1">IF(INDIRECT("M" &amp; ROW())="x", INDIRECT("B" &amp; ROW()) &amp; IF(INDIRECT("E" &amp; ROW())="x", " in 2", " in 3"), "")</f>
        <v/>
      </c>
    </row>
    <row r="12" spans="1:14" ht="249.6" x14ac:dyDescent="0.3">
      <c r="A12" s="37"/>
      <c r="B12" s="42" t="s">
        <v>75</v>
      </c>
      <c r="C12" s="37" t="s">
        <v>76</v>
      </c>
      <c r="D12" s="38">
        <v>0.24379999999999999</v>
      </c>
      <c r="E12" s="37"/>
      <c r="F12" s="37">
        <v>53</v>
      </c>
      <c r="G12" s="37">
        <v>19</v>
      </c>
      <c r="H12" s="37">
        <v>2.1099998950958252</v>
      </c>
      <c r="I12" s="24"/>
      <c r="J12" s="24">
        <v>2</v>
      </c>
      <c r="K12" s="46" t="s">
        <v>86</v>
      </c>
      <c r="L12" s="22">
        <v>6</v>
      </c>
      <c r="M12" s="45" t="s">
        <v>83</v>
      </c>
      <c r="N12" s="31" t="str" cm="1">
        <f t="array" aca="1" ref="N12" ca="1">IF(INDIRECT("M" &amp; ROW())="x", INDIRECT("B" &amp; ROW()) &amp; IF(INDIRECT("E" &amp; ROW())="x", " in 2", " in 3"), "")</f>
        <v>Magdalena Frech in 3</v>
      </c>
    </row>
    <row r="13" spans="1:14" x14ac:dyDescent="0.3">
      <c r="A13" s="34">
        <v>4</v>
      </c>
      <c r="B13" s="43" t="s">
        <v>63</v>
      </c>
      <c r="C13" s="34" t="s">
        <v>64</v>
      </c>
      <c r="D13" s="35">
        <v>1</v>
      </c>
      <c r="E13" s="34" t="s">
        <v>83</v>
      </c>
      <c r="F13" s="34">
        <v>1</v>
      </c>
      <c r="G13" s="34">
        <v>1</v>
      </c>
      <c r="H13" s="34">
        <v>1.1720000505447388</v>
      </c>
      <c r="I13" s="24">
        <v>1.17</v>
      </c>
      <c r="J13" s="24">
        <v>1.25</v>
      </c>
      <c r="K13" s="13"/>
      <c r="L13" s="22"/>
      <c r="M13" s="45" t="s">
        <v>83</v>
      </c>
      <c r="N13" s="31" t="str" cm="1">
        <f t="array" aca="1" ref="N13" ca="1">IF(INDIRECT("M" &amp; ROW())="x", INDIRECT("B" &amp; ROW()) &amp; IF(INDIRECT("E" &amp; ROW())="x", " in 2", " in 3"), "")</f>
        <v>Aryna Sabalenka in 2</v>
      </c>
    </row>
    <row r="14" spans="1:14" ht="280.8" x14ac:dyDescent="0.3">
      <c r="A14" s="37"/>
      <c r="B14" s="42" t="s">
        <v>65</v>
      </c>
      <c r="C14" s="37" t="s">
        <v>66</v>
      </c>
      <c r="D14" s="38">
        <v>0</v>
      </c>
      <c r="E14" s="37"/>
      <c r="F14" s="37">
        <v>20</v>
      </c>
      <c r="G14" s="37">
        <v>22</v>
      </c>
      <c r="H14" s="37">
        <v>5.7100000381469727</v>
      </c>
      <c r="I14" s="24"/>
      <c r="J14" s="24"/>
      <c r="K14" s="46" t="s">
        <v>87</v>
      </c>
      <c r="L14" s="22">
        <v>7.5</v>
      </c>
      <c r="M14" s="22"/>
      <c r="N14" s="31" t="str" cm="1">
        <f t="array" aca="1" ref="N14" ca="1">IF(INDIRECT("M" &amp; ROW())="x", INDIRECT("B" &amp; ROW()) &amp; IF(INDIRECT("E" &amp; ROW())="x", " in 2", " in 3"), "")</f>
        <v/>
      </c>
    </row>
    <row r="15" spans="1:14" x14ac:dyDescent="0.3">
      <c r="A15" s="34">
        <v>5</v>
      </c>
      <c r="B15" s="40" t="s">
        <v>90</v>
      </c>
      <c r="C15" s="34" t="s">
        <v>91</v>
      </c>
      <c r="D15" s="35">
        <v>0.6613</v>
      </c>
      <c r="E15" s="34"/>
      <c r="F15" s="34">
        <v>8</v>
      </c>
      <c r="G15" s="34">
        <v>11</v>
      </c>
      <c r="H15" s="34">
        <v>1.68</v>
      </c>
      <c r="I15" s="24">
        <v>1.79</v>
      </c>
      <c r="J15" s="24">
        <v>1.75</v>
      </c>
      <c r="K15" s="13"/>
      <c r="L15" s="22"/>
      <c r="M15" s="45" t="s">
        <v>83</v>
      </c>
      <c r="N15" s="31" t="str" cm="1">
        <f t="array" aca="1" ref="N15" ca="1">IF(INDIRECT("M" &amp; ROW())="x", INDIRECT("B" &amp; ROW()) &amp; IF(INDIRECT("E" &amp; ROW())="x", " in 2", " in 3"), "")</f>
        <v>Jasmine Paolini in 3</v>
      </c>
    </row>
    <row r="16" spans="1:14" ht="265.2" x14ac:dyDescent="0.3">
      <c r="A16" s="37"/>
      <c r="B16" s="42" t="s">
        <v>92</v>
      </c>
      <c r="C16" s="37" t="s">
        <v>59</v>
      </c>
      <c r="D16" s="38">
        <v>0.3387</v>
      </c>
      <c r="E16" s="37" t="s">
        <v>83</v>
      </c>
      <c r="F16" s="37">
        <v>12</v>
      </c>
      <c r="G16" s="37">
        <v>42</v>
      </c>
      <c r="H16" s="37">
        <v>2.2400000000000002</v>
      </c>
      <c r="I16" s="24"/>
      <c r="J16" s="24"/>
      <c r="K16" s="46" t="s">
        <v>98</v>
      </c>
      <c r="L16" s="22">
        <v>7</v>
      </c>
      <c r="M16" s="22"/>
      <c r="N16" s="31" t="str" cm="1">
        <f t="array" aca="1" ref="N16" ca="1">IF(INDIRECT("M" &amp; ROW())="x", INDIRECT("B" &amp; ROW()) &amp; IF(INDIRECT("E" &amp; ROW())="x", " in 2", " in 3"), "")</f>
        <v/>
      </c>
    </row>
    <row r="17" spans="1:14" x14ac:dyDescent="0.3">
      <c r="A17" s="34">
        <v>6</v>
      </c>
      <c r="B17" s="40" t="s">
        <v>93</v>
      </c>
      <c r="C17" s="34" t="s">
        <v>70</v>
      </c>
      <c r="D17" s="35">
        <v>0.312</v>
      </c>
      <c r="E17" s="34" t="s">
        <v>83</v>
      </c>
      <c r="F17" s="34">
        <v>17</v>
      </c>
      <c r="G17" s="34">
        <v>38</v>
      </c>
      <c r="H17" s="34">
        <v>2.56</v>
      </c>
      <c r="I17" s="24"/>
      <c r="J17" s="24"/>
      <c r="K17" s="13"/>
      <c r="L17" s="22"/>
      <c r="M17" s="22"/>
      <c r="N17" s="31" t="str" cm="1">
        <f t="array" aca="1" ref="N17" ca="1">IF(INDIRECT("M" &amp; ROW())="x", INDIRECT("B" &amp; ROW()) &amp; IF(INDIRECT("E" &amp; ROW())="x", " in 2", " in 3"), "")</f>
        <v/>
      </c>
    </row>
    <row r="18" spans="1:14" ht="312" x14ac:dyDescent="0.3">
      <c r="A18" s="37"/>
      <c r="B18" s="44" t="s">
        <v>94</v>
      </c>
      <c r="C18" s="37" t="s">
        <v>95</v>
      </c>
      <c r="D18" s="38">
        <v>0.68799999999999994</v>
      </c>
      <c r="E18" s="37"/>
      <c r="F18" s="37">
        <v>9</v>
      </c>
      <c r="G18" s="37">
        <v>9</v>
      </c>
      <c r="H18" s="37">
        <v>1.53</v>
      </c>
      <c r="I18" s="24">
        <v>1.49</v>
      </c>
      <c r="J18" s="24">
        <v>1.6</v>
      </c>
      <c r="K18" s="46" t="s">
        <v>99</v>
      </c>
      <c r="L18" s="22">
        <v>7</v>
      </c>
      <c r="M18" s="45" t="s">
        <v>83</v>
      </c>
      <c r="N18" s="31" t="str" cm="1">
        <f t="array" aca="1" ref="N18" ca="1">IF(INDIRECT("M" &amp; ROW())="x", INDIRECT("B" &amp; ROW()) &amp; IF(INDIRECT("E" &amp; ROW())="x", " in 2", " in 3"), "")</f>
        <v>Elena Rybakina in 3</v>
      </c>
    </row>
    <row r="19" spans="1:14" x14ac:dyDescent="0.3">
      <c r="A19" s="34">
        <v>7</v>
      </c>
      <c r="B19" s="40" t="s">
        <v>80</v>
      </c>
      <c r="C19" s="34" t="s">
        <v>81</v>
      </c>
      <c r="D19" s="35">
        <v>4.8999999999999998E-3</v>
      </c>
      <c r="E19" s="34" t="s">
        <v>83</v>
      </c>
      <c r="F19" s="34">
        <v>15</v>
      </c>
      <c r="G19" s="34">
        <v>130</v>
      </c>
      <c r="H19" s="34">
        <v>5.8499999046325684</v>
      </c>
      <c r="I19" s="24"/>
      <c r="J19" s="24"/>
      <c r="K19" s="13"/>
      <c r="L19" s="22"/>
      <c r="M19" s="22"/>
      <c r="N19" s="31" t="str" cm="1">
        <f t="array" aca="1" ref="N19" ca="1">IF(INDIRECT("M" &amp; ROW())="x", INDIRECT("B" &amp; ROW()) &amp; IF(INDIRECT("E" &amp; ROW())="x", " in 2", " in 3"), "")</f>
        <v/>
      </c>
    </row>
    <row r="20" spans="1:14" ht="327.60000000000002" x14ac:dyDescent="0.3">
      <c r="A20" s="37"/>
      <c r="B20" s="44" t="s">
        <v>82</v>
      </c>
      <c r="C20" s="37" t="s">
        <v>76</v>
      </c>
      <c r="D20" s="38">
        <v>0.99509999999999998</v>
      </c>
      <c r="E20" s="37"/>
      <c r="F20" s="37">
        <v>2</v>
      </c>
      <c r="G20" s="37">
        <v>2</v>
      </c>
      <c r="H20" s="37">
        <v>1.1670000553131104</v>
      </c>
      <c r="I20" s="24">
        <v>1.18</v>
      </c>
      <c r="J20" s="24">
        <v>1.3</v>
      </c>
      <c r="K20" s="46" t="s">
        <v>88</v>
      </c>
      <c r="L20" s="22">
        <v>7</v>
      </c>
      <c r="M20" s="45" t="s">
        <v>83</v>
      </c>
      <c r="N20" s="31" t="str" cm="1">
        <f t="array" aca="1" ref="N20" ca="1">IF(INDIRECT("M" &amp; ROW())="x", INDIRECT("B" &amp; ROW()) &amp; IF(INDIRECT("E" &amp; ROW())="x", " in 2", " in 3"), "")</f>
        <v>Iga Swiatek in 3</v>
      </c>
    </row>
    <row r="21" spans="1:14" x14ac:dyDescent="0.3">
      <c r="A21" s="34">
        <v>8</v>
      </c>
      <c r="B21" s="40" t="s">
        <v>77</v>
      </c>
      <c r="C21" s="34" t="s">
        <v>78</v>
      </c>
      <c r="D21" s="35">
        <v>0.1331</v>
      </c>
      <c r="E21" s="34"/>
      <c r="F21" s="34">
        <v>142</v>
      </c>
      <c r="G21" s="34">
        <v>111</v>
      </c>
      <c r="H21" s="34">
        <v>4.7699999809265137</v>
      </c>
      <c r="I21" s="24"/>
      <c r="J21" s="24"/>
      <c r="K21" s="13"/>
      <c r="L21" s="22"/>
      <c r="M21" s="22"/>
      <c r="N21" s="31" t="str" cm="1">
        <f t="array" aca="1" ref="N21" ca="1">IF(INDIRECT("M" &amp; ROW())="x", INDIRECT("B" &amp; ROW()) &amp; IF(INDIRECT("E" &amp; ROW())="x", " in 2", " in 3"), "")</f>
        <v/>
      </c>
    </row>
    <row r="22" spans="1:14" ht="249.6" x14ac:dyDescent="0.3">
      <c r="A22" s="34"/>
      <c r="B22" s="43" t="s">
        <v>79</v>
      </c>
      <c r="C22" s="34" t="s">
        <v>68</v>
      </c>
      <c r="D22" s="35">
        <v>0.8669</v>
      </c>
      <c r="E22" s="34" t="s">
        <v>83</v>
      </c>
      <c r="F22" s="34">
        <v>3</v>
      </c>
      <c r="G22" s="34">
        <v>5</v>
      </c>
      <c r="H22" s="34">
        <v>1.2209999561309814</v>
      </c>
      <c r="I22" s="24">
        <v>1.2</v>
      </c>
      <c r="J22" s="24">
        <v>1.25</v>
      </c>
      <c r="K22" s="46" t="s">
        <v>89</v>
      </c>
      <c r="L22" s="22">
        <v>7.5</v>
      </c>
      <c r="M22" s="45" t="s">
        <v>83</v>
      </c>
      <c r="N22" s="31" t="str" cm="1">
        <f t="array" aca="1" ref="N22" ca="1">IF(INDIRECT("M" &amp; ROW())="x", INDIRECT("B" &amp; ROW()) &amp; IF(INDIRECT("E" &amp; ROW())="x", " in 2", " in 3"), "")</f>
        <v>Cori Gauff in 2</v>
      </c>
    </row>
    <row r="23" spans="1:14" x14ac:dyDescent="0.3">
      <c r="A23" s="10"/>
      <c r="B23" s="22"/>
      <c r="C23" s="22"/>
      <c r="D23" s="22"/>
      <c r="E23" s="23"/>
      <c r="F23" s="22"/>
      <c r="G23" s="22"/>
      <c r="H23" s="22"/>
      <c r="I23" s="24"/>
      <c r="J23" s="24"/>
      <c r="K23" s="13"/>
      <c r="L23" s="22"/>
      <c r="M23" s="22"/>
      <c r="N23" s="31" t="str" cm="1">
        <f t="array" aca="1" ref="N23" ca="1">IF(INDIRECT("M" &amp; ROW())="x", INDIRECT("B" &amp; ROW()) &amp; IF(INDIRECT("E" &amp; ROW())="x", " in 2", " in 3"), "")</f>
        <v/>
      </c>
    </row>
    <row r="24" spans="1:14" x14ac:dyDescent="0.3">
      <c r="A24" s="10"/>
      <c r="B24" s="22"/>
      <c r="C24" s="22"/>
      <c r="D24" s="22"/>
      <c r="E24" s="23"/>
      <c r="F24" s="22"/>
      <c r="G24" s="22"/>
      <c r="H24" s="22"/>
      <c r="I24" s="24"/>
      <c r="J24" s="24"/>
      <c r="K24" s="13"/>
      <c r="L24" s="22"/>
      <c r="M24" s="22"/>
      <c r="N24" s="31"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1"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1"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15:M39">
    <sortCondition ref="A15:A39"/>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2025-10-08T16:45:47Z</dcterms:modified>
</cp:coreProperties>
</file>