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8EB70D76-A679-4647-8A45-ABB25683D8BA}" xr6:coauthVersionLast="47" xr6:coauthVersionMax="47" xr10:uidLastSave="{00000000-0000-0000-0000-000000000000}"/>
  <bookViews>
    <workbookView xWindow="-96" yWindow="288" windowWidth="22992" windowHeight="12048" xr2:uid="{06CB4AE1-87F0-4F1B-91D0-F6663BA2E08A}"/>
  </bookViews>
  <sheets>
    <sheet name="ATP" sheetId="6" r:id="rId1"/>
    <sheet name="WTA" sheetId="1"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170" i="1" a="1"/>
  <c r="N35" i="1" a="1"/>
  <c r="N146" i="1" a="1"/>
  <c r="N24" i="6" a="1"/>
  <c r="N73" i="1" a="1"/>
  <c r="N16" i="1" a="1"/>
  <c r="N77" i="1" a="1"/>
  <c r="N195" i="6" a="1"/>
  <c r="N62" i="1" a="1"/>
  <c r="N95" i="1" a="1"/>
  <c r="N98" i="1" a="1"/>
  <c r="N157" i="6" a="1"/>
  <c r="N92" i="6" a="1"/>
  <c r="N18" i="6" a="1"/>
  <c r="N89" i="1" a="1"/>
  <c r="N142" i="6" a="1"/>
  <c r="N116" i="1" a="1"/>
  <c r="N46" i="1" a="1"/>
  <c r="N122" i="6" a="1"/>
  <c r="N56" i="6" a="1"/>
  <c r="N172" i="1" a="1"/>
  <c r="N132" i="6" a="1"/>
  <c r="N110" i="6" a="1"/>
  <c r="N80" i="6" a="1"/>
  <c r="N17" i="1" a="1"/>
  <c r="N141" i="6" a="1"/>
  <c r="N168" i="6" a="1"/>
  <c r="N39" i="1" a="1"/>
  <c r="N190" i="6" a="1"/>
  <c r="N152" i="6" a="1"/>
  <c r="N107" i="1" a="1"/>
  <c r="N64" i="1" a="1"/>
  <c r="N66" i="6" a="1"/>
  <c r="N54" i="1" a="1"/>
  <c r="N8" i="6" a="1"/>
  <c r="N34" i="1" a="1"/>
  <c r="N69" i="1" a="1"/>
  <c r="N43" i="1" a="1"/>
  <c r="N151" i="6" a="1"/>
  <c r="N203" i="6" a="1"/>
  <c r="N9" i="1" a="1"/>
  <c r="N29" i="6" a="1"/>
  <c r="N194" i="6" a="1"/>
  <c r="N197" i="6" a="1"/>
  <c r="N114" i="6" a="1"/>
  <c r="N175" i="1" a="1"/>
  <c r="N145" i="1" a="1"/>
  <c r="N152" i="1" a="1"/>
  <c r="N17" i="6" a="1"/>
  <c r="N48" i="6" a="1"/>
  <c r="N30" i="6" a="1"/>
  <c r="N126" i="6" a="1"/>
  <c r="N23" i="6" a="1"/>
  <c r="N125" i="6" a="1"/>
  <c r="N154" i="1" a="1"/>
  <c r="N104" i="6" a="1"/>
  <c r="N14" i="6" a="1"/>
  <c r="N121" i="1" a="1"/>
  <c r="N144" i="6" a="1"/>
  <c r="N12" i="6" a="1"/>
  <c r="N175" i="6" a="1"/>
  <c r="N113" i="1" a="1"/>
  <c r="N27" i="6" a="1"/>
  <c r="N200" i="6" a="1"/>
  <c r="N131" i="6" a="1"/>
  <c r="N169" i="6" a="1"/>
  <c r="N88" i="6" a="1"/>
  <c r="N13" i="1" a="1"/>
  <c r="N82" i="6" a="1"/>
  <c r="N156" i="6" a="1"/>
  <c r="N74" i="6" a="1"/>
  <c r="N63" i="1" a="1"/>
  <c r="N160" i="1" a="1"/>
  <c r="N29" i="1" a="1"/>
  <c r="N79" i="1" a="1"/>
  <c r="N140" i="1" a="1"/>
  <c r="N129" i="6" a="1"/>
  <c r="N87" i="1" a="1"/>
  <c r="N201" i="6" a="1"/>
  <c r="N142" i="1" a="1"/>
  <c r="N21" i="6" a="1"/>
  <c r="N61" i="6" a="1"/>
  <c r="N116" i="6" a="1"/>
  <c r="N80" i="1" a="1"/>
  <c r="N28" i="6" a="1"/>
  <c r="N160" i="6" a="1"/>
  <c r="N15" i="6" a="1"/>
  <c r="N51" i="6" a="1"/>
  <c r="N212" i="6" a="1"/>
  <c r="N124" i="6" a="1"/>
  <c r="N214" i="6" a="1"/>
  <c r="N7" i="6" a="1"/>
  <c r="N124" i="1" a="1"/>
  <c r="N14" i="1" a="1"/>
  <c r="N58" i="1" a="1"/>
  <c r="N106" i="6" a="1"/>
  <c r="N91" i="1" a="1"/>
  <c r="N30" i="1" a="1"/>
  <c r="N73" i="6" a="1"/>
  <c r="N182" i="6" a="1"/>
  <c r="N70" i="1" a="1"/>
  <c r="N77" i="6" a="1"/>
  <c r="N69" i="6" a="1"/>
  <c r="N84" i="1" a="1"/>
  <c r="N10" i="1" a="1"/>
  <c r="N25" i="1" a="1"/>
  <c r="N56" i="1" a="1"/>
  <c r="N120" i="6" a="1"/>
  <c r="N110" i="1" a="1"/>
  <c r="N125" i="1" a="1"/>
  <c r="N23" i="1" a="1"/>
  <c r="N198" i="6" a="1"/>
  <c r="N22" i="6" a="1"/>
  <c r="N164" i="6" a="1"/>
  <c r="N50" i="6" a="1"/>
  <c r="N54" i="6" a="1"/>
  <c r="N153" i="1" a="1"/>
  <c r="N138" i="1" a="1"/>
  <c r="N59" i="1" a="1"/>
  <c r="N204" i="6" a="1"/>
  <c r="N139" i="1" a="1"/>
  <c r="N59" i="6" a="1"/>
  <c r="N149" i="6" a="1"/>
  <c r="N184" i="6" a="1"/>
  <c r="N173" i="6" a="1"/>
  <c r="N208" i="6" a="1"/>
  <c r="N127" i="6" a="1"/>
  <c r="N121" i="6" a="1"/>
  <c r="N183" i="6" a="1"/>
  <c r="N148" i="6" a="1"/>
  <c r="N164" i="1" a="1"/>
  <c r="N66" i="1" a="1"/>
  <c r="N78" i="6" a="1"/>
  <c r="N117" i="6" a="1"/>
  <c r="N37" i="1" a="1"/>
  <c r="N176" i="1" a="1"/>
  <c r="N63" i="6" a="1"/>
  <c r="N32" i="6" a="1"/>
  <c r="N19" i="6" a="1"/>
  <c r="N206" i="6" a="1"/>
  <c r="N166" i="1" a="1"/>
  <c r="N100" i="6" a="1"/>
  <c r="N85" i="1" a="1"/>
  <c r="N151" i="1" a="1"/>
  <c r="N90" i="6" a="1"/>
  <c r="N19" i="1" a="1"/>
  <c r="N81" i="1" a="1"/>
  <c r="N105" i="6" a="1"/>
  <c r="N47" i="1" a="1"/>
  <c r="N115" i="1" a="1"/>
  <c r="N158" i="6" a="1"/>
  <c r="N42" i="1" a="1"/>
  <c r="N58" i="6" a="1"/>
  <c r="N65" i="1" a="1"/>
  <c r="N78" i="1" a="1"/>
  <c r="N173" i="1" a="1"/>
  <c r="N88" i="1" a="1"/>
  <c r="N180" i="1" a="1"/>
  <c r="N82" i="1" a="1"/>
  <c r="N186" i="6" a="1"/>
  <c r="N114" i="1" a="1"/>
  <c r="N161" i="1" a="1"/>
  <c r="N179" i="1" a="1"/>
  <c r="N199" i="6" a="1"/>
  <c r="N65" i="6" a="1"/>
  <c r="N108" i="1" a="1"/>
  <c r="N196" i="6" a="1"/>
  <c r="N163" i="6" a="1"/>
  <c r="N46" i="6" a="1"/>
  <c r="N167" i="6" a="1"/>
  <c r="N18" i="1" a="1"/>
  <c r="N49" i="1" a="1"/>
  <c r="N170" i="6" a="1"/>
  <c r="N16" i="6" a="1"/>
  <c r="N155" i="1" a="1"/>
  <c r="N52" i="6" a="1"/>
  <c r="N115" i="6" a="1"/>
  <c r="N147" i="6" a="1"/>
  <c r="N48" i="1" a="1"/>
  <c r="N102" i="6" a="1"/>
  <c r="N33" i="1" a="1"/>
  <c r="N181" i="6" a="1"/>
  <c r="N20" i="1" a="1"/>
  <c r="N31" i="6" a="1"/>
  <c r="N177" i="1" a="1"/>
  <c r="N25" i="6" a="1"/>
  <c r="N120" i="1" a="1"/>
  <c r="N177" i="6" a="1"/>
  <c r="N123" i="1" a="1"/>
  <c r="N100" i="1" a="1"/>
  <c r="N84" i="6" a="1"/>
  <c r="N168" i="1" a="1"/>
  <c r="N68" i="1" a="1"/>
  <c r="N209" i="6" a="1"/>
  <c r="N61" i="1" a="1"/>
  <c r="N172" i="6" a="1"/>
  <c r="N128" i="6" a="1"/>
  <c r="N109" i="1" a="1"/>
  <c r="N101" i="1" a="1"/>
  <c r="N68" i="6" a="1"/>
  <c r="N179" i="6" a="1"/>
  <c r="N64" i="6" a="1"/>
  <c r="N141" i="1" a="1"/>
  <c r="N106" i="1" a="1"/>
  <c r="N104" i="1" a="1"/>
  <c r="N96" i="6" a="1"/>
  <c r="N134" i="6" a="1"/>
  <c r="N101" i="6" a="1"/>
  <c r="N122" i="1" a="1"/>
  <c r="N81" i="6" a="1"/>
  <c r="N150" i="1" a="1"/>
  <c r="N57" i="1" a="1"/>
  <c r="N96" i="1" a="1"/>
  <c r="N9" i="6" a="1"/>
  <c r="N28" i="1" a="1"/>
  <c r="N185" i="6" a="1"/>
  <c r="N137" i="1" a="1"/>
  <c r="N161" i="6" a="1"/>
  <c r="N171" i="6" a="1"/>
  <c r="N134" i="1" a="1"/>
  <c r="N52" i="1" a="1"/>
  <c r="N108" i="6" a="1"/>
  <c r="N33" i="6" a="1"/>
  <c r="N135" i="1" a="1"/>
  <c r="N70" i="6" a="1"/>
  <c r="N86" i="6" a="1"/>
  <c r="N41" i="6" a="1"/>
  <c r="N147" i="1" a="1"/>
  <c r="N53" i="1" a="1"/>
  <c r="N94" i="1" a="1"/>
  <c r="N72" i="1" a="1"/>
  <c r="N187" i="6" a="1"/>
  <c r="N90" i="1" a="1"/>
  <c r="N44" i="1" a="1"/>
  <c r="N167" i="1" a="1"/>
  <c r="N74" i="1" a="1"/>
  <c r="N210" i="6" a="1"/>
  <c r="N98" i="6" a="1"/>
  <c r="N174" i="6" a="1"/>
  <c r="N139" i="6" a="1"/>
  <c r="N107" i="6" a="1"/>
  <c r="N85" i="6" a="1"/>
  <c r="N71" i="6" a="1"/>
  <c r="N159" i="1" a="1"/>
  <c r="N62" i="6" a="1"/>
  <c r="N12" i="1" a="1"/>
  <c r="N55" i="1" a="1"/>
  <c r="N119" i="6" a="1"/>
  <c r="N11" i="1" a="1"/>
  <c r="N153" i="6" a="1"/>
  <c r="N156" i="1" a="1"/>
  <c r="N174" i="1" a="1"/>
  <c r="N103" i="1" a="1"/>
  <c r="N131" i="1" a="1"/>
  <c r="N128" i="1" a="1"/>
  <c r="N97" i="6" a="1"/>
  <c r="N60" i="6" a="1"/>
  <c r="N11" i="6" a="1"/>
  <c r="N166" i="6" a="1"/>
  <c r="N193" i="6" a="1"/>
  <c r="N188" i="6" a="1"/>
  <c r="N22" i="1" a="1"/>
  <c r="N123" i="6" a="1"/>
  <c r="N176" i="6" a="1"/>
  <c r="N109" i="6" a="1"/>
  <c r="N105" i="1" a="1"/>
  <c r="N32" i="1" a="1"/>
  <c r="N162" i="6" a="1"/>
  <c r="N205" i="6" a="1"/>
  <c r="N76" i="6" a="1"/>
  <c r="N146" i="6" a="1"/>
  <c r="N202" i="6" a="1"/>
  <c r="N27" i="1" a="1"/>
  <c r="N86" i="1" a="1"/>
  <c r="N103" i="6" a="1"/>
  <c r="N36" i="1" a="1"/>
  <c r="N118" i="1" a="1"/>
  <c r="N49" i="6" a="1"/>
  <c r="N72" i="6" a="1"/>
  <c r="N130" i="1" a="1"/>
  <c r="N211" i="6" a="1"/>
  <c r="N10" i="6" a="1"/>
  <c r="N145" i="6" a="1"/>
  <c r="N148" i="1" a="1"/>
  <c r="N57" i="6" a="1"/>
  <c r="N47" i="6" a="1"/>
  <c r="N136" i="6" a="1"/>
  <c r="N178" i="1" a="1"/>
  <c r="N89" i="6" a="1"/>
  <c r="N44" i="6" a="1"/>
  <c r="N213" i="6" a="1"/>
  <c r="N126" i="1" a="1"/>
  <c r="N45" i="6" a="1"/>
  <c r="N135" i="6" a="1"/>
  <c r="N180" i="6" a="1"/>
  <c r="N87" i="6" a="1"/>
  <c r="N130" i="6" a="1"/>
  <c r="N150" i="6" a="1"/>
  <c r="N163" i="1" a="1"/>
  <c r="N53" i="6" a="1"/>
  <c r="N67" i="1" a="1"/>
  <c r="N42" i="6" a="1"/>
  <c r="N162" i="1" a="1"/>
  <c r="N165" i="1" a="1"/>
  <c r="N67" i="6" a="1"/>
  <c r="N158" i="1" a="1"/>
  <c r="N149" i="1" a="1"/>
  <c r="N83" i="1" a="1"/>
  <c r="N127" i="1" a="1"/>
  <c r="N60" i="1" a="1"/>
  <c r="N159" i="6" a="1"/>
  <c r="N8" i="1" a="1"/>
  <c r="N79" i="6" a="1"/>
  <c r="N95" i="6" a="1"/>
  <c r="N207" i="6" a="1"/>
  <c r="N136" i="1" a="1"/>
  <c r="N112" i="6" a="1"/>
  <c r="N111" i="6" a="1"/>
  <c r="N154" i="6" a="1"/>
  <c r="N192" i="6" a="1"/>
  <c r="N31" i="1" a="1"/>
  <c r="N43" i="6" a="1"/>
  <c r="N181" i="1" a="1"/>
  <c r="N102" i="1" a="1"/>
  <c r="N169" i="1" a="1"/>
  <c r="N157" i="1" a="1"/>
  <c r="N119" i="1" a="1"/>
  <c r="N140" i="6" a="1"/>
  <c r="N133" i="1" a="1"/>
  <c r="N117" i="1" a="1"/>
  <c r="N83" i="6" a="1"/>
  <c r="N155" i="6" a="1"/>
  <c r="N76" i="1" a="1"/>
  <c r="N93" i="6" a="1"/>
  <c r="N50" i="1" a="1"/>
  <c r="N41" i="1" a="1"/>
  <c r="N99" i="6" a="1"/>
  <c r="N99" i="1" a="1"/>
  <c r="N92" i="1" a="1"/>
  <c r="N71" i="1" a="1"/>
  <c r="N34" i="6" a="1"/>
  <c r="N165" i="6" a="1"/>
  <c r="N75" i="6" a="1"/>
  <c r="N132" i="1" a="1"/>
  <c r="N94" i="6" a="1"/>
  <c r="N37" i="6" a="1"/>
  <c r="N45" i="1" a="1"/>
  <c r="N171" i="1" a="1"/>
  <c r="N143" i="6" a="1"/>
  <c r="N38" i="1" a="1"/>
  <c r="N112" i="1" a="1"/>
  <c r="N40" i="6" a="1"/>
  <c r="N113" i="6" a="1"/>
  <c r="N97" i="1" a="1"/>
  <c r="N133" i="6" a="1"/>
  <c r="N36" i="6" a="1"/>
  <c r="N144" i="1" a="1"/>
  <c r="N118" i="6" a="1"/>
  <c r="N26" i="1" a="1"/>
  <c r="N191" i="6" a="1"/>
  <c r="N35" i="6" a="1"/>
  <c r="N13" i="6" a="1"/>
  <c r="N21" i="1" a="1"/>
  <c r="N111" i="1" a="1"/>
  <c r="N91" i="6" a="1"/>
  <c r="N93" i="1" a="1"/>
  <c r="N137" i="6" a="1"/>
  <c r="N26" i="6" a="1"/>
  <c r="N15" i="1" a="1"/>
  <c r="N55" i="6" a="1"/>
  <c r="N138" i="6" a="1"/>
  <c r="N51" i="1" a="1"/>
  <c r="N129" i="1" a="1"/>
  <c r="N189" i="6" a="1"/>
  <c r="N39" i="6" a="1"/>
  <c r="N7" i="1" a="1"/>
  <c r="N178" i="6" a="1"/>
  <c r="N143" i="1" a="1"/>
  <c r="N75" i="1" a="1"/>
  <c r="N75" i="1" l="1"/>
  <c r="N143" i="1"/>
  <c r="N178" i="6"/>
  <c r="N7" i="1"/>
  <c r="O7" i="1" s="1"/>
  <c r="N39" i="6"/>
  <c r="N189" i="6"/>
  <c r="N129" i="1"/>
  <c r="N51" i="1"/>
  <c r="N138" i="6"/>
  <c r="N55" i="6"/>
  <c r="N15" i="1"/>
  <c r="N26" i="6"/>
  <c r="N137" i="6"/>
  <c r="N93" i="1"/>
  <c r="N91" i="6"/>
  <c r="N111" i="1"/>
  <c r="N21" i="1"/>
  <c r="N13" i="6"/>
  <c r="N35" i="6"/>
  <c r="N191" i="6"/>
  <c r="N26" i="1"/>
  <c r="N118" i="6"/>
  <c r="N144" i="1"/>
  <c r="N36" i="6"/>
  <c r="N133" i="6"/>
  <c r="N97" i="1"/>
  <c r="N113" i="6"/>
  <c r="N40" i="6"/>
  <c r="N112" i="1"/>
  <c r="N38" i="1"/>
  <c r="N143" i="6"/>
  <c r="N171" i="1"/>
  <c r="N45" i="1"/>
  <c r="N37" i="6"/>
  <c r="N94" i="6"/>
  <c r="N132" i="1"/>
  <c r="N75" i="6"/>
  <c r="N165" i="6"/>
  <c r="N34" i="6"/>
  <c r="N71" i="1"/>
  <c r="N92" i="1"/>
  <c r="N99" i="1"/>
  <c r="N99" i="6"/>
  <c r="N41" i="1"/>
  <c r="N50" i="1"/>
  <c r="N93" i="6"/>
  <c r="N76" i="1"/>
  <c r="N155" i="6"/>
  <c r="N83" i="6"/>
  <c r="N117" i="1"/>
  <c r="N133" i="1"/>
  <c r="N140" i="6"/>
  <c r="N119" i="1"/>
  <c r="N157" i="1"/>
  <c r="N169" i="1"/>
  <c r="N102" i="1"/>
  <c r="N181" i="1"/>
  <c r="N43" i="6"/>
  <c r="N31" i="1"/>
  <c r="N192" i="6"/>
  <c r="N154" i="6"/>
  <c r="N111" i="6"/>
  <c r="N112" i="6"/>
  <c r="N136" i="1"/>
  <c r="N207" i="6"/>
  <c r="N95" i="6"/>
  <c r="N79" i="6"/>
  <c r="N8" i="1"/>
  <c r="O8" i="1" s="1"/>
  <c r="N159" i="6"/>
  <c r="N60" i="1"/>
  <c r="N127" i="1"/>
  <c r="N83" i="1"/>
  <c r="N149" i="1"/>
  <c r="N158" i="1"/>
  <c r="N67" i="6"/>
  <c r="N165" i="1"/>
  <c r="N162" i="1"/>
  <c r="N42" i="6"/>
  <c r="N67" i="1"/>
  <c r="N53" i="6"/>
  <c r="N163" i="1"/>
  <c r="N150" i="6"/>
  <c r="N130" i="6"/>
  <c r="N87" i="6"/>
  <c r="N180" i="6"/>
  <c r="N135" i="6"/>
  <c r="N45" i="6"/>
  <c r="N126" i="1"/>
  <c r="N213" i="6"/>
  <c r="N44" i="6"/>
  <c r="N89" i="6"/>
  <c r="N178" i="1"/>
  <c r="N136" i="6"/>
  <c r="N47" i="6"/>
  <c r="N57" i="6"/>
  <c r="N148" i="1"/>
  <c r="N145" i="6"/>
  <c r="N10" i="6"/>
  <c r="N211" i="6"/>
  <c r="N130" i="1"/>
  <c r="N72" i="6"/>
  <c r="N49" i="6"/>
  <c r="N118" i="1"/>
  <c r="N36" i="1"/>
  <c r="N103" i="6"/>
  <c r="N86" i="1"/>
  <c r="N27" i="1"/>
  <c r="N202" i="6"/>
  <c r="N146" i="6"/>
  <c r="N76" i="6"/>
  <c r="N205" i="6"/>
  <c r="N162" i="6"/>
  <c r="N32" i="1"/>
  <c r="N105" i="1"/>
  <c r="N109" i="6"/>
  <c r="N176" i="6"/>
  <c r="N123" i="6"/>
  <c r="N22" i="1"/>
  <c r="N188" i="6"/>
  <c r="N193" i="6"/>
  <c r="N166" i="6"/>
  <c r="N11" i="6"/>
  <c r="N60" i="6"/>
  <c r="N97" i="6"/>
  <c r="N128" i="1"/>
  <c r="N131" i="1"/>
  <c r="N103" i="1"/>
  <c r="N174" i="1"/>
  <c r="N156" i="1"/>
  <c r="N153" i="6"/>
  <c r="N11" i="1"/>
  <c r="N119" i="6"/>
  <c r="N55" i="1"/>
  <c r="N12" i="1"/>
  <c r="N62" i="6"/>
  <c r="N159" i="1"/>
  <c r="N71" i="6"/>
  <c r="N85" i="6"/>
  <c r="N107" i="6"/>
  <c r="N139" i="6"/>
  <c r="N174" i="6"/>
  <c r="N98" i="6"/>
  <c r="N210" i="6"/>
  <c r="N74" i="1"/>
  <c r="N167" i="1"/>
  <c r="N44" i="1"/>
  <c r="N90" i="1"/>
  <c r="N187" i="6"/>
  <c r="N72" i="1"/>
  <c r="N94" i="1"/>
  <c r="N53" i="1"/>
  <c r="N147" i="1"/>
  <c r="N41" i="6"/>
  <c r="N86" i="6"/>
  <c r="N70" i="6"/>
  <c r="N135" i="1"/>
  <c r="N33" i="6"/>
  <c r="N108" i="6"/>
  <c r="N52" i="1"/>
  <c r="N134" i="1"/>
  <c r="N171" i="6"/>
  <c r="N161" i="6"/>
  <c r="N137" i="1"/>
  <c r="N185" i="6"/>
  <c r="N28" i="1"/>
  <c r="N9" i="6"/>
  <c r="N96" i="1"/>
  <c r="N57" i="1"/>
  <c r="N150" i="1"/>
  <c r="N81" i="6"/>
  <c r="N122" i="1"/>
  <c r="N101" i="6"/>
  <c r="N134" i="6"/>
  <c r="N96" i="6"/>
  <c r="N104" i="1"/>
  <c r="N106" i="1"/>
  <c r="N141" i="1"/>
  <c r="N64" i="6"/>
  <c r="N179" i="6"/>
  <c r="N68" i="6"/>
  <c r="N101" i="1"/>
  <c r="N109" i="1"/>
  <c r="N128" i="6"/>
  <c r="N172" i="6"/>
  <c r="N61" i="1"/>
  <c r="N209" i="6"/>
  <c r="N68" i="1"/>
  <c r="N168" i="1"/>
  <c r="N84" i="6"/>
  <c r="N100" i="1"/>
  <c r="N123" i="1"/>
  <c r="N177" i="6"/>
  <c r="N120" i="1"/>
  <c r="N25" i="6"/>
  <c r="N177" i="1"/>
  <c r="N31" i="6"/>
  <c r="N20" i="1"/>
  <c r="N181" i="6"/>
  <c r="N33" i="1"/>
  <c r="N102" i="6"/>
  <c r="N48" i="1"/>
  <c r="N147" i="6"/>
  <c r="N115" i="6"/>
  <c r="N52" i="6"/>
  <c r="N155" i="1"/>
  <c r="N16" i="6"/>
  <c r="N170" i="6"/>
  <c r="N49" i="1"/>
  <c r="N18" i="1"/>
  <c r="N167" i="6"/>
  <c r="N46" i="6"/>
  <c r="N163" i="6"/>
  <c r="N196" i="6"/>
  <c r="N108" i="1"/>
  <c r="N65" i="6"/>
  <c r="N199" i="6"/>
  <c r="N179" i="1"/>
  <c r="N161" i="1"/>
  <c r="N114" i="1"/>
  <c r="N186" i="6"/>
  <c r="N82" i="1"/>
  <c r="N180" i="1"/>
  <c r="N88" i="1"/>
  <c r="N173" i="1"/>
  <c r="N78" i="1"/>
  <c r="N65" i="1"/>
  <c r="N58" i="6"/>
  <c r="N42" i="1"/>
  <c r="N158" i="6"/>
  <c r="N115" i="1"/>
  <c r="N47" i="1"/>
  <c r="N105" i="6"/>
  <c r="N81" i="1"/>
  <c r="N19" i="1"/>
  <c r="N90" i="6"/>
  <c r="N151" i="1"/>
  <c r="N85" i="1"/>
  <c r="N100" i="6"/>
  <c r="N166" i="1"/>
  <c r="N206" i="6"/>
  <c r="N19" i="6"/>
  <c r="N32" i="6"/>
  <c r="N63" i="6"/>
  <c r="N176" i="1"/>
  <c r="N37" i="1"/>
  <c r="N117" i="6"/>
  <c r="N78" i="6"/>
  <c r="N66" i="1"/>
  <c r="N164" i="1"/>
  <c r="N148" i="6"/>
  <c r="N183" i="6"/>
  <c r="N121" i="6"/>
  <c r="N127" i="6"/>
  <c r="N208" i="6"/>
  <c r="N173" i="6"/>
  <c r="N184" i="6"/>
  <c r="N149" i="6"/>
  <c r="N59" i="6"/>
  <c r="N139" i="1"/>
  <c r="N204" i="6"/>
  <c r="N59" i="1"/>
  <c r="N138" i="1"/>
  <c r="N153" i="1"/>
  <c r="N54" i="6"/>
  <c r="N50" i="6"/>
  <c r="N164" i="6"/>
  <c r="N22" i="6"/>
  <c r="N198" i="6"/>
  <c r="N23" i="1"/>
  <c r="N125" i="1"/>
  <c r="N110" i="1"/>
  <c r="N120" i="6"/>
  <c r="N56" i="1"/>
  <c r="N25" i="1"/>
  <c r="N10" i="1"/>
  <c r="N84" i="1"/>
  <c r="N69" i="6"/>
  <c r="N77" i="6"/>
  <c r="N70" i="1"/>
  <c r="N182" i="6"/>
  <c r="N73" i="6"/>
  <c r="N30" i="1"/>
  <c r="N91" i="1"/>
  <c r="N106" i="6"/>
  <c r="N58" i="1"/>
  <c r="N14" i="1"/>
  <c r="N124" i="1"/>
  <c r="N7" i="6"/>
  <c r="N214" i="6"/>
  <c r="N124" i="6"/>
  <c r="N212" i="6"/>
  <c r="N51" i="6"/>
  <c r="N15" i="6"/>
  <c r="N160" i="6"/>
  <c r="N28" i="6"/>
  <c r="N80" i="1"/>
  <c r="N116" i="6"/>
  <c r="N61" i="6"/>
  <c r="N21" i="6"/>
  <c r="N142" i="1"/>
  <c r="N201" i="6"/>
  <c r="N87" i="1"/>
  <c r="N129" i="6"/>
  <c r="N140" i="1"/>
  <c r="N79" i="1"/>
  <c r="N29" i="1"/>
  <c r="N160" i="1"/>
  <c r="N63" i="1"/>
  <c r="N74" i="6"/>
  <c r="N156" i="6"/>
  <c r="N82" i="6"/>
  <c r="N13" i="1"/>
  <c r="N88" i="6"/>
  <c r="N169" i="6"/>
  <c r="N131" i="6"/>
  <c r="N200" i="6"/>
  <c r="N27" i="6"/>
  <c r="N113" i="1"/>
  <c r="N175" i="6"/>
  <c r="N12" i="6"/>
  <c r="N144" i="6"/>
  <c r="N121" i="1"/>
  <c r="N14" i="6"/>
  <c r="N104" i="6"/>
  <c r="N154" i="1"/>
  <c r="N125" i="6"/>
  <c r="N23" i="6"/>
  <c r="N126" i="6"/>
  <c r="N30" i="6"/>
  <c r="N48" i="6"/>
  <c r="N17" i="6"/>
  <c r="N152" i="1"/>
  <c r="N145" i="1"/>
  <c r="N175" i="1"/>
  <c r="N114" i="6"/>
  <c r="N197" i="6"/>
  <c r="N194" i="6"/>
  <c r="N29" i="6"/>
  <c r="N9" i="1"/>
  <c r="N203" i="6"/>
  <c r="N151" i="6"/>
  <c r="N43" i="1"/>
  <c r="N69" i="1"/>
  <c r="N34" i="1"/>
  <c r="N8" i="6"/>
  <c r="N54" i="1"/>
  <c r="N66" i="6"/>
  <c r="N64" i="1"/>
  <c r="N107" i="1"/>
  <c r="N152" i="6"/>
  <c r="N190" i="6"/>
  <c r="N39" i="1"/>
  <c r="N168" i="6"/>
  <c r="N141" i="6"/>
  <c r="N17" i="1"/>
  <c r="N80" i="6"/>
  <c r="N110" i="6"/>
  <c r="N132" i="6"/>
  <c r="N172" i="1"/>
  <c r="N56" i="6"/>
  <c r="N122" i="6"/>
  <c r="N46" i="1"/>
  <c r="N116" i="1"/>
  <c r="N142" i="6"/>
  <c r="N89" i="1"/>
  <c r="N18" i="6"/>
  <c r="N92" i="6"/>
  <c r="N157" i="6"/>
  <c r="N98" i="1"/>
  <c r="N95" i="1"/>
  <c r="N62" i="1"/>
  <c r="N195" i="6"/>
  <c r="N77" i="1"/>
  <c r="N16" i="1"/>
  <c r="N73" i="1"/>
  <c r="N24" i="6"/>
  <c r="N146" i="1"/>
  <c r="N35" i="1"/>
  <c r="N170" i="1"/>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<sst xmlns="http://schemas.openxmlformats.org/spreadsheetml/2006/main" count="332" uniqueCount="188">
  <si>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</si>
  <si>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</si>
  <si>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</si>
  <si>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</si>
  <si>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</si>
  <si>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</si>
  <si>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</si>
  <si>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</si>
  <si>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</si>
  <si>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</si>
  <si>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</si>
  <si>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</si>
  <si>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</si>
  <si>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</si>
  <si>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</si>
  <si>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</si>
  <si>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</si>
  <si>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</si>
  <si>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</si>
  <si>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</si>
  <si>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</si>
  <si>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</si>
  <si>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</si>
  <si>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</si>
  <si>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</si>
  <si>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</si>
  <si>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</si>
  <si>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</si>
  <si>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</si>
  <si>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</si>
  <si>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</si>
  <si>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</si>
  <si>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</si>
  <si>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</si>
  <si>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</si>
  <si>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</si>
  <si>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</si>
  <si>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</si>
  <si>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</si>
  <si>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</si>
  <si>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</si>
  <si>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</si>
  <si>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</si>
  <si>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</si>
  <si>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</si>
  <si>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</si>
  <si>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</si>
  <si>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</si>
  <si>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</si>
  <si>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</si>
  <si>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</si>
  <si>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</si>
  <si>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</si>
  <si>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Ningbo Open - Ningbo, World Tour, CHN, Hard, 13/10/2025, $1.064M, WTA 500                                                                                                                                                                                                                                                        </t>
  </si>
  <si>
    <t>Emma Raducanu</t>
  </si>
  <si>
    <t>GBR</t>
  </si>
  <si>
    <t>Lin Zhu</t>
  </si>
  <si>
    <t>CHN</t>
  </si>
  <si>
    <t>Marketa Vondrousova</t>
  </si>
  <si>
    <t>CZE</t>
  </si>
  <si>
    <t>Karolina Muchova</t>
  </si>
  <si>
    <t>Yue Yuan</t>
  </si>
  <si>
    <t>Xinyu Wang</t>
  </si>
  <si>
    <t>Hanyu Guo</t>
  </si>
  <si>
    <t>Liudmila Samsonova</t>
  </si>
  <si>
    <t>RUS</t>
  </si>
  <si>
    <t>Clara Tauson</t>
  </si>
  <si>
    <t>DEN</t>
  </si>
  <si>
    <t>Ajla Tomljanovic</t>
  </si>
  <si>
    <t>AUS</t>
  </si>
  <si>
    <t>Victoria Mboko</t>
  </si>
  <si>
    <t>CAN</t>
  </si>
  <si>
    <t>Dayana Yastremska</t>
  </si>
  <si>
    <t>UKR</t>
  </si>
  <si>
    <t>Shuai Zhang</t>
  </si>
  <si>
    <t>Veronika Kudermetova</t>
  </si>
  <si>
    <t xml:space="preserve">Japan Open - Osaka, World Tour, JPN, Hard, 13/10/2025, $275K, WTA 250                                                                                                                                                                                                                                                        </t>
  </si>
  <si>
    <t>Elise Mertens</t>
  </si>
  <si>
    <t>BEL</t>
  </si>
  <si>
    <t>Cristina Bucsa</t>
  </si>
  <si>
    <t>ESP</t>
  </si>
  <si>
    <t>Hailey Baptiste</t>
  </si>
  <si>
    <t>USA</t>
  </si>
  <si>
    <t>Leylah Annie Fernandez</t>
  </si>
  <si>
    <t>Marie Bouzkova</t>
  </si>
  <si>
    <t>Ena Shibahara</t>
  </si>
  <si>
    <t>Viktorija Golubic</t>
  </si>
  <si>
    <t>SUI</t>
  </si>
  <si>
    <t>Bianca Vanessa Andreescu</t>
  </si>
  <si>
    <t>x</t>
  </si>
  <si>
    <r>
      <t xml:space="preserve">1st meeting. Hard win %'s are better for Fernandez. 
Baptiste reached the 2nd round of the US Open. 3rd Round in Miami 2025, Quarter finals in Auckland 2025. 3 other WTA 2nd rounds in 2025.
Fernandez reached the 3rd Round at the US Open 2025, Title in Washington 2025, 3rd Round in Doha 2025, Quarter finals in Abu Dhabi 2025, 3rd Round at the Australian Open 2025, Semi finals in Hong Kong 2024, Quarter finals in Tokyo 2024.
12 month and 2025 stats are stronger for Fernandez overall. Stats for their last 10 also favour her. 
</t>
    </r>
    <r>
      <rPr>
        <b/>
        <sz val="12"/>
        <color theme="1"/>
        <rFont val="Calibri"/>
        <family val="2"/>
        <scheme val="minor"/>
      </rPr>
      <t xml:space="preserve">Back Fernandez around 2.00 to 2.20 and remove liability at 1.60. </t>
    </r>
  </si>
  <si>
    <r>
      <t xml:space="preserve">H2H 1-1. Most recent Nov 2022, indoors, Golubic in 3. Andreescu won on hard in 2021, 3 sets. Hard win %'s are better for Golubic. 
Golubic won a CH title last week. 2nd round of the US Open. Quarter finals in Cleveland 2025, Title in Jiujiang 2024. 
Andreescu lost in the 1st round last season. She reached the Quarter finals in Tokyo 2024. 
12 month WTA stats favour Golubic. Stats for their last 10 on hard also favour Golubic. 
You never know what shape Andreescu is going to be in but she is a very capable hard court player. </t>
    </r>
    <r>
      <rPr>
        <b/>
        <sz val="12"/>
        <color theme="1"/>
        <rFont val="Calibri"/>
        <family val="2"/>
        <scheme val="minor"/>
      </rPr>
      <t xml:space="preserve">
Lay Andreescu around 1.45 and remove liability at 1.90. </t>
    </r>
  </si>
  <si>
    <r>
      <t xml:space="preserve">Bouzkova 1-0 (Sep 2014, hard, 2 sets). Hard win %'s are better for Bouzkova.
Bouzkova reached the 2nd round last year. 4th Round in Beijing 2025, Semi finals in Monterrey 2025, 3rd Round in Montreal 2025, Title in Prague 2025, Quarter finals in Brisbane 2025, Semi finals in Jiujiang 2024.
Shibahara lost in the 1st round as qualifier last season. Quarter finals in Austin 2025. Most of her best results are in ITF's. 
Recent performances are better for Bouzkova.
</t>
    </r>
    <r>
      <rPr>
        <b/>
        <sz val="12"/>
        <color theme="1"/>
        <rFont val="Calibri"/>
        <family val="2"/>
        <scheme val="minor"/>
      </rPr>
      <t>Back Bouzkova around 1.70 to 1.80 and remove liability at 1.40.</t>
    </r>
  </si>
  <si>
    <r>
      <t xml:space="preserve">Bucsa 2-1. Most recent Aug 2025, hard, Bucsa in 3. Mertens won on hard in Feb 2025, 2 sets. Bucsa won on hard in Sep 2024, 3 sets. Hard win %'s are better for Mertens. 
Mertens reached the 2nd round last year. 3rd Round at the US Open 2025, Quarter finals in Monterrey 2025, 3rd Round in Doha 2025, Final in Hobart 2025.
Bucsa lost in the 1st round last season. 4th Round at the US Open 2025. 4 WTA 2nd rounds in 2025.
12 month and 2025 stats are stronger for Mertens on serve. 
Mertens withdrew from Wuhan so be careful. 
</t>
    </r>
    <r>
      <rPr>
        <b/>
        <sz val="12"/>
        <color theme="1"/>
        <rFont val="Calibri"/>
        <family val="2"/>
        <scheme val="minor"/>
      </rPr>
      <t>Back Mertens around 2.00 and remove liability at 1.60.</t>
    </r>
  </si>
  <si>
    <r>
      <t xml:space="preserve">H2H 2-2. Most recent Aug 2025, hard, Tauson in 3. Tomljanovic won on hard in Oct 2024, 3 sets. She won on hard in 2022, 2 sets. Tauson won on clay in 2021, 2 sets. Hard win %'s are better for Tauson.
Tauson reached the 3rd Round in Wuhan 2025, Semi finals in Montreal 2025, Final in Dubai 2025, 3rd Round at the Australian Open 2025, Title in Auckland 2025, Quarter finals in Osaka 2024.
Tomljanovic lost in the 1st round as qualifier last season. This year, she made it through the qual rounds. Semi finals in Austin 2025.
12 month and 2025 stats are stronger for Tauson. return stats are fairly even with a slight lead for Tomljanovic. 
</t>
    </r>
    <r>
      <rPr>
        <b/>
        <sz val="12"/>
        <color theme="1"/>
        <rFont val="Calibri"/>
        <family val="2"/>
        <scheme val="minor"/>
      </rPr>
      <t>Back Tauson around 1.95 to 2.20 and remove liability at 1.60.</t>
    </r>
  </si>
  <si>
    <r>
      <t xml:space="preserve">H2H 1-1. Most recent Sep 2024, hard, Kudermetova in 2 sets. Zhang won on hard in Jan 2020, 2 sets. Hard win %'s are better for Zhang.
Zhang lost in the qual round last year. 3rd Round in Wuhan 2025, 3rd Round in Beijing 2025.
Kudermetova reached the Semi finals in Cincinnati 2025, 3rd Round in Montreal 2025, 4th Round at the Australian Open 2025, Quarter finals in Hobart 2025.
12 month and 2025 stats are stronger for Kudermetova on serve. Recent performances are better for Zhang. Chance of 3 sets.
</t>
    </r>
    <r>
      <rPr>
        <b/>
        <sz val="12"/>
        <color theme="1"/>
        <rFont val="Calibri"/>
        <family val="2"/>
        <scheme val="minor"/>
      </rPr>
      <t xml:space="preserve">Lay Kudermetova around 1.55 and remove liability at 2.00. </t>
    </r>
  </si>
  <si>
    <r>
      <t xml:space="preserve">1st meeting. Hard win %'s are better for Guo. 
Guo has come through the qual rounds. 2nd round in Montreal. Most of her matches were in ITF's. 
Samsonova reached the 3rd Round in Wuhan 2025, Quarter finals in Cleveland 2025, Quarter finals in Indian Wells 2025, Semi finals in Adelaide 2025.
Most of Guo's WTA matches were in qual rounds. 
</t>
    </r>
    <r>
      <rPr>
        <b/>
        <sz val="12"/>
        <color theme="1"/>
        <rFont val="Calibri"/>
        <family val="2"/>
        <scheme val="minor"/>
      </rPr>
      <t>Back Samsonova around 1.70 or if she loses set 1.</t>
    </r>
  </si>
  <si>
    <r>
      <t xml:space="preserve">Vondrousova 2-1. Most recent March 2023, hard, Muchova in 3. Vondrousova won on clay in 2018, 3 sets and won on clay in 2017, 2 sets. Hard win %'s are even. 
Vondrousova reached the Quarter finals at the US Open 2025, Quarter finals in Abu Dhabi 2025.
Muchova reached the Semi final last season. 4th Round in Beijing 2025, Quarter finals at the US Open 2025, 4th Round in Montreal 2025, 4th Round in Indian Wells 2025, Semi finals in Dubai 2025.
12 month and 2025 stats favour Muchova on serve. Return stats favour Vondrousova. 
Muchova retired from Wuhan, mainly due to the heat. Vondrousova has not played since withdrawing before the Quarter final of the US Open. 
</t>
    </r>
    <r>
      <rPr>
        <b/>
        <sz val="12"/>
        <color theme="1"/>
        <rFont val="Calibri"/>
        <family val="2"/>
        <scheme val="minor"/>
      </rPr>
      <t xml:space="preserve">Lay Vondrousova around 1.65 and remove liability at 2.10. </t>
    </r>
  </si>
  <si>
    <r>
      <t xml:space="preserve">1st meeting. Hard win %'s favour Mboko. 
Mboko won the Title in Montreal 2025. She has not won a set since. 
4th Round in Montreal 2025, 3rd Round in Indian Wells 2025, 3rd Round in Dubai 2025, 3rd Round at the Australian Open 2025, Quarter finals in Hobart 2025. 
Yastremska retired from Wuhan. Stats for their last 10 are better for Mboko overall. 
</t>
    </r>
    <r>
      <rPr>
        <b/>
        <sz val="12"/>
        <color theme="1"/>
        <rFont val="Calibri"/>
        <family val="2"/>
        <scheme val="minor"/>
      </rPr>
      <t xml:space="preserve">Back Mboko around 2.20 to 2.30 and remove liability at 1.70. She will get her head back on straight eventually. Be careful with stake size. </t>
    </r>
  </si>
  <si>
    <r>
      <t xml:space="preserve">1st meeting. Hard win %'s are even. 
Raducanu reached the 3rd Round at the US Open 2025, 3rd Round in Montreal 2025, Semi finals in Washington 2025, Quarter finals in Miami 2025, 3rd Round at the Australian Open 2025.
Zhu reached the 4th Round in Montreal 2025. 2nd round in Beijing. 
Raducanu retired from Wuhan. 
12 month and 2025 stats favour Raducanu overall. 
</t>
    </r>
    <r>
      <rPr>
        <b/>
        <sz val="12"/>
        <color theme="1"/>
        <rFont val="Calibri"/>
        <family val="2"/>
        <scheme val="minor"/>
      </rPr>
      <t>Lay Raducanu around 1.15 and remove liability at 1.30. Back her around 1.70 or if she loses set 1.</t>
    </r>
  </si>
  <si>
    <r>
      <t xml:space="preserve">H2H 1-1. Most recent May 2024, clay, Wang in 3. Yuan won on hard in Jan 2024, 2 sets. 12 month hard win %'s are even. Wang leads in 2025. 
Yuan reached the 2nd round last year. 3rd Round in Cincinnati 2025, 3rd Round in Brisbane 2025, Semi finals in Hong Kong 2024.
Wang reached the Semi finals in Cleveland 2025, Semi finals in Prague 2025, 3rd Round in Indian Wells 2025, Semi finals in Wuhan 2024.
12 month stats are stronger for Yuan. 2025 stats are stronger for Wang. Recent performances are a little better for Yuan. 
</t>
    </r>
    <r>
      <rPr>
        <b/>
        <sz val="12"/>
        <color theme="1"/>
        <rFont val="Calibri"/>
        <family val="2"/>
        <scheme val="minor"/>
      </rPr>
      <t>Lay Wang around 1.55 and remove liability at 2.00. Fair chance of 3 sets.</t>
    </r>
  </si>
  <si>
    <t xml:space="preserve">Almaty Open - Almaty, World Tour, KAZ, I.hard, 13/10/2025, $1.085M, ATP 250                                                                                                                                                                                                                                                        </t>
  </si>
  <si>
    <t>Laslo Djere</t>
  </si>
  <si>
    <t>SRB</t>
  </si>
  <si>
    <t>Alexander Shevchenko</t>
  </si>
  <si>
    <t>KAZ</t>
  </si>
  <si>
    <t>Aleksandar Vukic</t>
  </si>
  <si>
    <t>Marko Topo</t>
  </si>
  <si>
    <t>Nicolas Jarry</t>
  </si>
  <si>
    <t>CHI</t>
  </si>
  <si>
    <t>Timofey Skatov</t>
  </si>
  <si>
    <t>N/A</t>
  </si>
  <si>
    <t>Brandon Nakashima</t>
  </si>
  <si>
    <t>Hamad Medjedovic</t>
  </si>
  <si>
    <t>Tristan Schoolkate</t>
  </si>
  <si>
    <t>Adam Walton</t>
  </si>
  <si>
    <t xml:space="preserve">European Open - Brussels, World Tour, BEL, I.hard, 13/10/2025, ˆ733K, ATP 250                                                                                                                                                                                                                                                        </t>
  </si>
  <si>
    <t>Emil Ruusuvuori</t>
  </si>
  <si>
    <t>FIN</t>
  </si>
  <si>
    <t>Giovanni Mpetshi Perricard</t>
  </si>
  <si>
    <t>FRA</t>
  </si>
  <si>
    <t>Daniel Altmaier</t>
  </si>
  <si>
    <t>GER</t>
  </si>
  <si>
    <t>Gilles Arnaud Bailly</t>
  </si>
  <si>
    <t>Valentin Royer</t>
  </si>
  <si>
    <t>Sebastian Baez</t>
  </si>
  <si>
    <t>ARG</t>
  </si>
  <si>
    <t>Zizou Bergs</t>
  </si>
  <si>
    <t>Raphael Collignon</t>
  </si>
  <si>
    <t>Francisco Comesana</t>
  </si>
  <si>
    <t>David Goffin</t>
  </si>
  <si>
    <t>Joao Fonseca</t>
  </si>
  <si>
    <t>BRA</t>
  </si>
  <si>
    <t>Botic Van De Zandschulp</t>
  </si>
  <si>
    <t>NED</t>
  </si>
  <si>
    <t>Eliot Spizzirri</t>
  </si>
  <si>
    <t>Pedro Martinez Portero</t>
  </si>
  <si>
    <t xml:space="preserve">BNP Paribas Nordic Open - Stockholm, World Tour, SWE, I.hard, 13/10/2025, ˆ733K, ATP 250                                                                                                                                                                                                                                                        </t>
  </si>
  <si>
    <t>Mark Lajal</t>
  </si>
  <si>
    <t>EST</t>
  </si>
  <si>
    <t>Tomas Martin Etcheverry</t>
  </si>
  <si>
    <t>Matteo Berrettini</t>
  </si>
  <si>
    <t>ITA</t>
  </si>
  <si>
    <t>Giulio Zeppieri</t>
  </si>
  <si>
    <t>Elias Ymer</t>
  </si>
  <si>
    <t>SWE</t>
  </si>
  <si>
    <t>Mikael Ymer</t>
  </si>
  <si>
    <t>Kamil Majchrzak</t>
  </si>
  <si>
    <t>POL</t>
  </si>
  <si>
    <t>Filip Misolic</t>
  </si>
  <si>
    <t>AUT</t>
  </si>
  <si>
    <t>Nicolai Budkov Kjaer</t>
  </si>
  <si>
    <t>NOR</t>
  </si>
  <si>
    <t>Marin Cilic</t>
  </si>
  <si>
    <t>CRO</t>
  </si>
  <si>
    <r>
      <t xml:space="preserve">Schoolkate 4-3. He won their last 3 matches, all on hard. Most recent march 2025, 2 sets. IN Feb 2025, 3rd set tie break. In May 2024, 3 sets. Walton won on hard in Apr 2024, 2 sets. He won on hard in Feb 2024 and Oct 2023. Schoolkate won indoors in 2023, 3 sets. Indoor win %'s favour Walton.
Schoolkate reached CH q finals in Sep 2023 and Nov 2021. He plays very few indoor tournaments. 
Walton reached a CH final in Oct 2024. Has plays few indoor tournaments. 
12 month hard CH stats are stronger for Walton. 
</t>
    </r>
    <r>
      <rPr>
        <b/>
        <sz val="12"/>
        <color theme="1"/>
        <rFont val="Calibri"/>
        <family val="2"/>
        <scheme val="minor"/>
      </rPr>
      <t xml:space="preserve">Lay Schoolkate around 1.65 and remove liability at 2.10. </t>
    </r>
  </si>
  <si>
    <r>
      <t xml:space="preserve">1st meeting. Indoor win %'s favour Vukic. 
Vukic reached the Semi final last year. CH semi in Oct 2024. 
Topo has come through the qual rounds. He was underdog in both rounds. Very little indoor success. 
</t>
    </r>
    <r>
      <rPr>
        <b/>
        <sz val="12"/>
        <color theme="1"/>
        <rFont val="Calibri"/>
        <family val="2"/>
        <scheme val="minor"/>
      </rPr>
      <t xml:space="preserve">Back Vukic around 1.95 to 2.20 and remove liability at 1.60. Topo can be competitive. </t>
    </r>
  </si>
  <si>
    <t>Katie Volynets</t>
  </si>
  <si>
    <t>Jessica Bouzas Maneiro</t>
  </si>
  <si>
    <t>Tereza Valentova</t>
  </si>
  <si>
    <t>Alexandra Eala</t>
  </si>
  <si>
    <t>PHI</t>
  </si>
  <si>
    <t>Joanna Garland</t>
  </si>
  <si>
    <t>TPE</t>
  </si>
  <si>
    <t>Rebecca Sramkova</t>
  </si>
  <si>
    <t>SVK</t>
  </si>
  <si>
    <t>Dalma Galfi</t>
  </si>
  <si>
    <t>HUN</t>
  </si>
  <si>
    <t>Alycia Parks</t>
  </si>
  <si>
    <r>
      <t xml:space="preserve">1st meeting. Hard win %'s are better for Volynets.
Volynets lost in the 1st round last year. This year she has come through the qual rounds. CH final in Oct. 2nd round in Beijing. Quarter final in Auckland. 
Maneiro lost in the 1st round last season. 2nd round in Wuhan. 3rd round in Beijing. 4th round in Cincinnati. Quarter final in Montreal. Quarter final in Guangzhou. 
12 month WTA stats are a little better for Maneiro on serve. Return stats favour Volynets. 2025 stats favour Volynets overall. Recent performances are better for Volynets. 
</t>
    </r>
    <r>
      <rPr>
        <b/>
        <sz val="12"/>
        <color theme="1"/>
        <rFont val="Calibri"/>
        <family val="2"/>
        <scheme val="minor"/>
      </rPr>
      <t>Lay Maneiro around 1.45 and remove liability at 1.90. Chance of 3 sets.</t>
    </r>
  </si>
  <si>
    <r>
      <t xml:space="preserve">1st meeting. Hard win %'s are better for Valentova.
Valentova has come through the qual rounds. 2nd round of the US Open. Semi final in Prague. CH title in July. 
Eala reached a CH semi in Sep. Quarter final in Sao Paolo. CH title in Sep. Semi final in Miami. CH semi in Jan. 
2025 WTA stats favour Valentova overall. 
</t>
    </r>
    <r>
      <rPr>
        <b/>
        <sz val="12"/>
        <color theme="1"/>
        <rFont val="Calibri"/>
        <family val="2"/>
        <scheme val="minor"/>
      </rPr>
      <t>Back Valentova around 2.00 to 2.20 and remove liability at 1.60.</t>
    </r>
  </si>
  <si>
    <r>
      <t xml:space="preserve">1st meeting. Hard win %'s are better for Garland. 
Garland has come through the qual rounds. Most of her matches were in ITF's. 
Sramkova reached the 2nd round in Wuhan, taking Sabalenka to 3 sets. Quarter final in Monterrey. Quarter final in Merida. 3rd round in Doha. Final in Jiujiang. 
2025 stats favour Garland overall. Most of her wins were in qual rounds. Slight edge to Sramkova based on her performances last week. 
</t>
    </r>
    <r>
      <rPr>
        <b/>
        <sz val="12"/>
        <color theme="1"/>
        <rFont val="Calibri"/>
        <family val="2"/>
        <scheme val="minor"/>
      </rPr>
      <t xml:space="preserve">Back Sramkova around 2.10 to 2.30 and remove liability at 1.70. </t>
    </r>
  </si>
  <si>
    <r>
      <t xml:space="preserve">1st meeting. Hard win %'s are better for Galfi. 
Galfi has come through the qual rounds. She hasn't won a main draw WTA hard match in the last 12 months.
Parks lost in the qual round last season. Semi final in Monterrey. Semi final in Auckland. 5 WTA 2nd rounds in 2025. 
2025 WTA stats are better for Galfi. Parks is very inconsistent. Her recent form is poor.
</t>
    </r>
    <r>
      <rPr>
        <b/>
        <sz val="12"/>
        <color theme="1"/>
        <rFont val="Calibri"/>
        <family val="2"/>
        <scheme val="minor"/>
      </rPr>
      <t>Lay Galfi around 1.25 and remove liability at 1.50. Back Galfi around 1.85 to 2.00 and remove liability at 1.50.</t>
    </r>
  </si>
  <si>
    <r>
      <t xml:space="preserve">Jarry 1-0 (Jan 2023, hard, 3 sets). Indoor win %'s are better for Jarry.
Jarry reached the 2nd round in Paris and Stockholm. 
Skatov has a poor indoor record. His last indoor win was in 2021. 
Neither plays has done well on hard courts in 2025. performances were better for Jarry.
</t>
    </r>
    <r>
      <rPr>
        <b/>
        <sz val="12"/>
        <color theme="1"/>
        <rFont val="Calibri"/>
        <family val="2"/>
        <scheme val="minor"/>
      </rPr>
      <t>Back Jarry around 2.20 to 2.30 and remove liability at 1.70.</t>
    </r>
  </si>
  <si>
    <r>
      <t xml:space="preserve">Medjedovic 1-0 (Nov 2024, indoors, 3 sets). Indoor win %'s are better for Medjedovic.
Nakashima plays very few indoor tournaments. 2nd round in Vienna in Oct 2024. 
Medjedovic reached the Final in Marseille 2025, Final in Belgrade 2024. CH title in Jan. 
2025 hard stats favour Nakashima so this can be tight.
</t>
    </r>
    <r>
      <rPr>
        <b/>
        <sz val="12"/>
        <color theme="1"/>
        <rFont val="Calibri"/>
        <family val="2"/>
        <scheme val="minor"/>
      </rPr>
      <t xml:space="preserve">Lay Nakashima around 1.50 and remove liability at 2.00. </t>
    </r>
  </si>
  <si>
    <r>
      <t xml:space="preserve">1st meeting. Indoor win %'s are better for Djere. 
Djere reached the Semi finals in Belgrade 2024. 2nd round in Stockholm 2024. 
Shevchenko reached the Quarter final last season. He had some excellent indoor results in 2024 and 2023. 
12 month ATP stats favour Djere. Recent hard court performances favour Shevchenko. 
</t>
    </r>
    <r>
      <rPr>
        <b/>
        <sz val="12"/>
        <color theme="1"/>
        <rFont val="Calibri"/>
        <family val="2"/>
        <scheme val="minor"/>
      </rPr>
      <t>Back Shevchenko around 2.20 to 2.30 and remove liability at 1.70. Chance of 3 sets.</t>
    </r>
  </si>
  <si>
    <r>
      <t xml:space="preserve">Altmaier 1-0 (Oct 2024, indoors, 2 sets). Indoor win %'s favour Bailly. 
Altmaier reached the Quarter finals in Marseille 2025, Quarter finals in Rotterdam 2025.
Bailly has come through the qual rounds. He plays few indoor tournaments. He was underdog in both his qual matches. 
12 month ATP stats are stronger for Bailly. 2025 hard stats are stronger for Altmaier. Bailly will be competitive.
</t>
    </r>
    <r>
      <rPr>
        <b/>
        <sz val="12"/>
        <color theme="1"/>
        <rFont val="Calibri"/>
        <family val="2"/>
        <scheme val="minor"/>
      </rPr>
      <t xml:space="preserve">Lay Altmaier around 1.25 and remove liability at 1.50. back Altmaier around 1.90 to 2.10 and remove liability at 1.55. </t>
    </r>
  </si>
  <si>
    <r>
      <t xml:space="preserve">1st meeting. Indoor win %'s are better for Spizzirri. 
Spizzirri has come through the qual rounds. CH final in Feb. CH semi in Nov. 
Martinez reached the Quarter finals in Rotterdam 2025. 2nd round in Basel 2024.
2025 hard stats favour Spizzirri. Recent performances on all surfaces favour Spizzirri. 
</t>
    </r>
    <r>
      <rPr>
        <b/>
        <sz val="12"/>
        <color theme="1"/>
        <rFont val="Calibri"/>
        <family val="2"/>
        <scheme val="minor"/>
      </rPr>
      <t>Back Spizzirri around 1.80 to 1.95 and remove liability at 1.45.</t>
    </r>
  </si>
  <si>
    <r>
      <t xml:space="preserve">1st meeting. Indoor win %'s are better for Royer.
Royer lost in the qual rounds. CH semi in Feb. CH q finals in Jan and Nov.
Baez has a poor indoor record. He won 1 of his last 10. 3 wins from 19 in his career.
</t>
    </r>
    <r>
      <rPr>
        <b/>
        <sz val="12"/>
        <color theme="1"/>
        <rFont val="Calibri"/>
        <family val="2"/>
        <scheme val="minor"/>
      </rPr>
      <t>Back Royer around 1.85 to 2.00 and remove liability at 1.50.</t>
    </r>
  </si>
  <si>
    <r>
      <t xml:space="preserve">Perricard 2-0. Most recent July 2024, hard, 2 tie breaks. He won on grass in July 2024, 4 sets. Indoor win %'s favour Perricard. 
Ruusuvuori reached CH q finals in Oct and March. Quarter final in Rotterdam in Feb 2024.
Perricard reached the 2nd round in Paris. Title in Basel 2024. 
Ruus has had injury issues. He has played just 1 ATP hard match in 2025.
</t>
    </r>
    <r>
      <rPr>
        <b/>
        <sz val="12"/>
        <color theme="1"/>
        <rFont val="Calibri"/>
        <family val="2"/>
        <scheme val="minor"/>
      </rPr>
      <t>Back Perricard around 2.00 to 2.20 and remove liability at 1.60.</t>
    </r>
  </si>
  <si>
    <r>
      <t xml:space="preserve">1st meeting. 
Comesana has played just 2 indoor matches. He lost a Davis Cup match in Sep and retired from an ITF in 2020. 
Goffin reached the Quarter finals in Basel 2024. 
12 month and 2025 hard stats favour Comesana on serve. Recent performances on all surfaces favour Goffin. Chance of 3 sets.
</t>
    </r>
    <r>
      <rPr>
        <b/>
        <sz val="12"/>
        <color theme="1"/>
        <rFont val="Calibri"/>
        <family val="2"/>
        <scheme val="minor"/>
      </rPr>
      <t>Back Goffin around 2.20 to 2.30 and remove liability at 1.70.</t>
    </r>
  </si>
  <si>
    <r>
      <t xml:space="preserve">1st meeting. 12 month indoor win %'s are better for Collignon. Bergs leads in 2025.
Bergs reached the Semi finals in Marseille 2025, Quarter finals in Metz 2024, Quarter finals in Antwerp 2024.
Collignon reached a CH semi in Oct. CH final in Sep. CH final in March. CH title in Feb. CH title in Nov.
12 month ATP stats are much better for Bergs. 12 month hard stats also favour Bergs. Collignon has a lot of Challenger success and should be competitive.
</t>
    </r>
    <r>
      <rPr>
        <b/>
        <sz val="12"/>
        <color theme="1"/>
        <rFont val="Calibri"/>
        <family val="2"/>
        <scheme val="minor"/>
      </rPr>
      <t xml:space="preserve">Lay Collignon around 1.65 and remove liability at 2.10. </t>
    </r>
  </si>
  <si>
    <r>
      <t xml:space="preserve">Fonseca 1-0 (Sep 2024, indoors, 2 sets). Indoor win %'s are better for Fonseca. 
Fonseca won the Next Gen tournament indoors in Dec 2024. CH semi in Nov. 
Zandschulp reached the 2nd round in Basel in oct 2024. very little indoor success. 
12 month ATP hard stats are stronger for Fonseca. 
</t>
    </r>
    <r>
      <rPr>
        <b/>
        <sz val="12"/>
        <color theme="1"/>
        <rFont val="Calibri"/>
        <family val="2"/>
        <scheme val="minor"/>
      </rPr>
      <t>Back Fonseca around 1.95 to 2.20 and remove liability at 1.60.</t>
    </r>
  </si>
  <si>
    <r>
      <t xml:space="preserve">1st meeting. Indoor win %'s are better for Lajal. 
Lajal has come through the qual rounds. CH semis in Sep and Jan. 2 CH q finals in Nov. CH semi in Oct 2024.
Etcheverry reached 2nd rounds in Belgrade, Paris and Antwerp in 2024.
12 month ATP indoor stats favour Etcheverry on serve. 12 month stats also favour Etcheverry on serve. 
</t>
    </r>
    <r>
      <rPr>
        <b/>
        <sz val="12"/>
        <color theme="1"/>
        <rFont val="Calibri"/>
        <family val="2"/>
        <scheme val="minor"/>
      </rPr>
      <t>Lay Lajal around 1.50 and remove liability at 1.90. Lay set 1 winner.</t>
    </r>
  </si>
  <si>
    <r>
      <t xml:space="preserve">1st meeting. Indoor win %'s are better for Kjaer.
Kjaer won a CH title in Oct. CH title in Feb. 
Cilic reached the 2nd round in Belgrade. 
Kjaer has the edge indoors on current form.
</t>
    </r>
    <r>
      <rPr>
        <b/>
        <sz val="12"/>
        <color theme="1"/>
        <rFont val="Calibri"/>
        <family val="2"/>
        <scheme val="minor"/>
      </rPr>
      <t>Lay Cilic around 1.60 and remove liability at 2.10. the sets will be tight.</t>
    </r>
  </si>
  <si>
    <r>
      <t xml:space="preserve">1st meeting. Indoor win %'s are a little better for Misolic. 
Majchrzak lost in the qual rounds last year. Very little indoor success in the last year.
Misolic has come through the qual rounds. He was favourite in both rounds and needed 3 sets in each one. CH q final in Feb. 
12 month ATP hard stats favour Majchrzak.
</t>
    </r>
    <r>
      <rPr>
        <b/>
        <sz val="12"/>
        <color theme="1"/>
        <rFont val="Calibri"/>
        <family val="2"/>
        <scheme val="minor"/>
      </rPr>
      <t>Back Majchrzak around 1.85 to 2.00 and remove liability at 1.50.</t>
    </r>
  </si>
  <si>
    <r>
      <t xml:space="preserve">Elias 2-0. Most recent Nov 2015, indoors, Mikael retired. 2 sets win on clay in 2014, 2 sets. Indoor win %'s favour Mikael.
Elias gets a wild card entry. He lost in the 1st round last year. His only indoor wins in the last year were in Challenger qual rounds. 
Mikael gets a wild card entry. ITF title in Jan. 
Recent performances are better for Mikael. be careful with stake size. 
</t>
    </r>
    <r>
      <rPr>
        <b/>
        <sz val="12"/>
        <color theme="1"/>
        <rFont val="Calibri"/>
        <family val="2"/>
        <scheme val="minor"/>
      </rPr>
      <t>Back Mikael around 2.20 to 2.30 and remove liability at 1.70.</t>
    </r>
  </si>
  <si>
    <r>
      <t xml:space="preserve">1st meeting. Indoor win %'s are better for Zeppieri. 
Berrettini reached the 2nd round last year. Quarter finals in Vienna 2024. 
Zeppieri has come through the qual rounds. CH semi in Jan. 
Questions over Berrettini's fitness. Slight edge to him today.
</t>
    </r>
    <r>
      <rPr>
        <b/>
        <sz val="12"/>
        <color theme="1"/>
        <rFont val="Calibri"/>
        <family val="2"/>
        <scheme val="minor"/>
      </rPr>
      <t>Back Berrettini around 2.00 to 2.20 and remove liability at 1.60.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</si>
</sst>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2">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0" xfId="6"/>
    <xf numFmtId="0" fontId="1" fillId="0" borderId="0" xfId="6" applyAlignment="1">
      <alignment horizontal="left"/>
    </xf>
    <xf numFmtId="20" fontId="10" fillId="0" borderId="0" xfId="0" applyNumberFormat="1" applyFont="1" applyAlignment="1">
      <alignment horizontal="center" vertical="center" wrapText="1"/>
    </xf>
    <xf numFmtId="0" fontId="1" fillId="0" borderId="0" xfId="0" applyFont="1" applyAlignment="1">
      <alignment horizontal="center" vertical="top"/>
    </xf>
    <xf numFmtId="0" fontId="1" fillId="0" borderId="2" xfId="6" applyBorder="1" applyAlignment="1">
      <alignment horizontal="center" vertical="top"/>
    </xf>
    <xf numFmtId="0" fontId="1" fillId="7" borderId="2" xfId="6" applyFill="1" applyBorder="1" applyAlignment="1">
      <alignment horizontal="center" vertical="top"/>
    </xf>
    <xf numFmtId="10" fontId="1" fillId="0" borderId="2" xfId="6" applyNumberFormat="1" applyBorder="1" applyAlignment="1">
      <alignment horizontal="center" vertical="top"/>
    </xf>
    <xf numFmtId="0" fontId="1" fillId="0" borderId="1" xfId="6" applyBorder="1" applyAlignment="1">
      <alignment horizontal="center" vertical="top"/>
    </xf>
    <xf numFmtId="0" fontId="1" fillId="2" borderId="1" xfId="6" applyFill="1" applyBorder="1" applyAlignment="1">
      <alignment horizontal="center" vertical="top"/>
    </xf>
    <xf numFmtId="10" fontId="1" fillId="0" borderId="1" xfId="6" applyNumberFormat="1" applyBorder="1" applyAlignment="1">
      <alignment horizontal="center" vertical="top"/>
    </xf>
    <xf numFmtId="0" fontId="1" fillId="7" borderId="1" xfId="6" applyFill="1" applyBorder="1" applyAlignment="1">
      <alignment horizontal="center" vertical="top"/>
    </xf>
    <xf numFmtId="0" fontId="1" fillId="2" borderId="2" xfId="6" applyFill="1" applyBorder="1" applyAlignment="1">
      <alignment horizontal="center" vertical="top"/>
    </xf>
    <xf numFmtId="0" fontId="1" fillId="0" borderId="0" xfId="0" applyFont="1" applyAlignment="1">
      <alignment horizontal="left" vertical="center" wrapText="1"/>
    </xf>
    <xf numFmtId="49" fontId="1" fillId="0" borderId="2" xfId="6" applyNumberFormat="1" applyBorder="1" applyAlignment="1">
      <alignment horizontal="center" vertical="top"/>
    </xf>
    <xf numFmtId="0" fontId="1" fillId="0" borderId="0" xfId="6" applyAlignment="1">
      <alignment horizontal="left"/>
    </xf>
    <xf numFmtId="49"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7341B49A-93A7-477B-B8A1-2C57CC2E4698}"/>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tabSelected="1" workbookViewId="0">
      <selection activeCell="K50" sqref="K50"/>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48" t="s">
        <v>101</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8">
        <v>1</v>
      </c>
      <c r="B7" s="39" t="s">
        <v>114</v>
      </c>
      <c r="C7" s="38" t="s">
        <v>69</v>
      </c>
      <c r="D7" s="40">
        <v>0.55169999999999997</v>
      </c>
      <c r="E7" s="47" t="s">
        <v>89</v>
      </c>
      <c r="F7" s="38">
        <v>96</v>
      </c>
      <c r="G7" s="38" t="s">
        <v>111</v>
      </c>
      <c r="H7" s="38">
        <v>2.1400001049041748</v>
      </c>
      <c r="I7" s="24"/>
      <c r="J7" s="24"/>
      <c r="K7" s="36">
        <v>0.29166666666666669</v>
      </c>
      <c r="L7" s="22"/>
      <c r="M7" s="22"/>
      <c r="N7" s="31" t="str" cm="1">
        <f t="array" aca="1" ref="N7" ca="1">IF(INDIRECT("M" &amp; ROW())="x", INDIRECT("B" &amp; ROW()) &amp; IF(INDIRECT("E" &amp; ROW())="x", " in 2", " in 3"), "")</f>
        <v/>
      </c>
    </row>
    <row r="8" spans="1:14" ht="202.8" x14ac:dyDescent="0.3">
      <c r="A8" s="41"/>
      <c r="B8" s="44" t="s">
        <v>115</v>
      </c>
      <c r="C8" s="41" t="s">
        <v>69</v>
      </c>
      <c r="D8" s="43">
        <v>0.44829999999999998</v>
      </c>
      <c r="E8" s="49"/>
      <c r="F8" s="41">
        <v>76</v>
      </c>
      <c r="G8" s="41">
        <v>129</v>
      </c>
      <c r="H8" s="41">
        <v>1.7630000114440918</v>
      </c>
      <c r="I8" s="24">
        <v>1.9</v>
      </c>
      <c r="J8" s="24">
        <v>1.85</v>
      </c>
      <c r="K8" s="46" t="s">
        <v>155</v>
      </c>
      <c r="L8" s="22">
        <v>7</v>
      </c>
      <c r="M8" s="37" t="s">
        <v>89</v>
      </c>
      <c r="N8" s="31" t="str" cm="1">
        <f t="array" aca="1" ref="N8" ca="1">IF(INDIRECT("M" &amp; ROW())="x", INDIRECT("B" &amp; ROW()) &amp; IF(INDIRECT("E" &amp; ROW())="x", " in 2", " in 3"), "")</f>
        <v>Adam Walton in 3</v>
      </c>
    </row>
    <row r="9" spans="1:14" x14ac:dyDescent="0.3">
      <c r="A9" s="38">
        <v>2</v>
      </c>
      <c r="B9" s="45" t="s">
        <v>106</v>
      </c>
      <c r="C9" s="38" t="s">
        <v>69</v>
      </c>
      <c r="D9" s="40">
        <v>0.45800000000000002</v>
      </c>
      <c r="E9" s="47"/>
      <c r="F9" s="38">
        <v>84</v>
      </c>
      <c r="G9" s="38">
        <v>67</v>
      </c>
      <c r="H9" s="38">
        <v>1.3519999980926514</v>
      </c>
      <c r="I9" s="24">
        <v>1.53</v>
      </c>
      <c r="J9" s="24">
        <v>1.6</v>
      </c>
      <c r="K9" s="13"/>
      <c r="L9" s="22"/>
      <c r="M9" s="37" t="s">
        <v>89</v>
      </c>
      <c r="N9" s="31" t="str" cm="1">
        <f t="array" aca="1" ref="N9" ca="1">IF(INDIRECT("M" &amp; ROW())="x", INDIRECT("B" &amp; ROW()) &amp; IF(INDIRECT("E" &amp; ROW())="x", " in 2", " in 3"), "")</f>
        <v>Aleksandar Vukic in 3</v>
      </c>
    </row>
    <row r="10" spans="1:14" ht="140.4" x14ac:dyDescent="0.3">
      <c r="A10" s="41"/>
      <c r="B10" s="44" t="s">
        <v>107</v>
      </c>
      <c r="C10" s="41" t="s">
        <v>103</v>
      </c>
      <c r="D10" s="43">
        <v>0.54200000000000004</v>
      </c>
      <c r="E10" s="49" t="s">
        <v>89</v>
      </c>
      <c r="F10" s="41">
        <v>277</v>
      </c>
      <c r="G10" s="41">
        <v>475</v>
      </c>
      <c r="H10" s="41">
        <v>3.4000000953674316</v>
      </c>
      <c r="I10" s="24"/>
      <c r="J10" s="24"/>
      <c r="K10" s="46" t="s">
        <v>156</v>
      </c>
      <c r="L10" s="22">
        <v>7</v>
      </c>
      <c r="M10" s="22"/>
      <c r="N10" s="31" t="str" cm="1">
        <f t="array" aca="1" ref="N10" ca="1">IF(INDIRECT("M" &amp; ROW())="x", INDIRECT("B" &amp; ROW()) &amp; IF(INDIRECT("E" &amp; ROW())="x", " in 2", " in 3"), "")</f>
        <v/>
      </c>
    </row>
    <row r="11" spans="1:14" x14ac:dyDescent="0.3">
      <c r="A11" s="38">
        <v>3</v>
      </c>
      <c r="B11" s="39" t="s">
        <v>108</v>
      </c>
      <c r="C11" s="38" t="s">
        <v>109</v>
      </c>
      <c r="D11" s="40">
        <v>0.56469999999999998</v>
      </c>
      <c r="E11" s="47" t="s">
        <v>89</v>
      </c>
      <c r="F11" s="38">
        <v>109</v>
      </c>
      <c r="G11" s="38">
        <v>117</v>
      </c>
      <c r="H11" s="38">
        <v>1.36</v>
      </c>
      <c r="I11" s="24">
        <v>1.72</v>
      </c>
      <c r="J11" s="24">
        <v>1.7</v>
      </c>
      <c r="K11" s="36">
        <v>0.35416666666666669</v>
      </c>
      <c r="L11" s="22"/>
      <c r="M11" s="37" t="s">
        <v>89</v>
      </c>
      <c r="N11" s="31" t="str" cm="1">
        <f t="array" aca="1" ref="N11" ca="1">IF(INDIRECT("M" &amp; ROW())="x", INDIRECT("B" &amp; ROW()) &amp; IF(INDIRECT("E" &amp; ROW())="x", " in 2", " in 3"), "")</f>
        <v>Nicolas Jarry in 2</v>
      </c>
    </row>
    <row r="12" spans="1:14" ht="140.4" x14ac:dyDescent="0.3">
      <c r="A12" s="41"/>
      <c r="B12" s="44" t="s">
        <v>110</v>
      </c>
      <c r="C12" s="41" t="s">
        <v>105</v>
      </c>
      <c r="D12" s="43">
        <v>0.43530000000000002</v>
      </c>
      <c r="E12" s="49"/>
      <c r="F12" s="41">
        <v>236</v>
      </c>
      <c r="G12" s="41" t="s">
        <v>111</v>
      </c>
      <c r="H12" s="41">
        <v>3.2</v>
      </c>
      <c r="I12" s="24"/>
      <c r="J12" s="24"/>
      <c r="K12" s="46" t="s">
        <v>173</v>
      </c>
      <c r="L12" s="22">
        <v>7</v>
      </c>
      <c r="M12" s="22"/>
      <c r="N12" s="31" t="str" cm="1">
        <f t="array" aca="1" ref="N12" ca="1">IF(INDIRECT("M" &amp; ROW())="x", INDIRECT("B" &amp; ROW()) &amp; IF(INDIRECT("E" &amp; ROW())="x", " in 2", " in 3"), "")</f>
        <v/>
      </c>
    </row>
    <row r="13" spans="1:14" x14ac:dyDescent="0.3">
      <c r="A13" s="38">
        <v>4</v>
      </c>
      <c r="B13" s="39" t="s">
        <v>112</v>
      </c>
      <c r="C13" s="38" t="s">
        <v>82</v>
      </c>
      <c r="D13" s="40">
        <v>0</v>
      </c>
      <c r="E13" s="47" t="s">
        <v>89</v>
      </c>
      <c r="F13" s="38">
        <v>34</v>
      </c>
      <c r="G13" s="38">
        <v>89</v>
      </c>
      <c r="H13" s="38">
        <v>1.812999963760376</v>
      </c>
      <c r="I13" s="24">
        <v>1.77</v>
      </c>
      <c r="J13" s="24">
        <v>2.1</v>
      </c>
      <c r="K13" s="13"/>
      <c r="L13" s="22"/>
      <c r="M13" s="22"/>
      <c r="N13" s="31" t="str" cm="1">
        <f t="array" aca="1" ref="N13" ca="1">IF(INDIRECT("M" &amp; ROW())="x", INDIRECT("B" &amp; ROW()) &amp; IF(INDIRECT("E" &amp; ROW())="x", " in 2", " in 3"), "")</f>
        <v/>
      </c>
    </row>
    <row r="14" spans="1:14" ht="171.6" x14ac:dyDescent="0.3">
      <c r="A14" s="41"/>
      <c r="B14" s="44" t="s">
        <v>113</v>
      </c>
      <c r="C14" s="41" t="s">
        <v>103</v>
      </c>
      <c r="D14" s="43">
        <v>1</v>
      </c>
      <c r="E14" s="49"/>
      <c r="F14" s="41">
        <v>64</v>
      </c>
      <c r="G14" s="41">
        <v>28</v>
      </c>
      <c r="H14" s="41">
        <v>2.0699999332427979</v>
      </c>
      <c r="I14" s="24"/>
      <c r="J14" s="24">
        <v>1.9</v>
      </c>
      <c r="K14" s="46" t="s">
        <v>174</v>
      </c>
      <c r="L14" s="22">
        <v>7</v>
      </c>
      <c r="M14" s="37" t="s">
        <v>89</v>
      </c>
      <c r="N14" s="31" t="str" cm="1">
        <f t="array" aca="1" ref="N14" ca="1">IF(INDIRECT("M" &amp; ROW())="x", INDIRECT("B" &amp; ROW()) &amp; IF(INDIRECT("E" &amp; ROW())="x", " in 2", " in 3"), "")</f>
        <v>Hamad Medjedovic in 3</v>
      </c>
    </row>
    <row r="15" spans="1:14" x14ac:dyDescent="0.3">
      <c r="A15" s="38">
        <v>5</v>
      </c>
      <c r="B15" s="39" t="s">
        <v>102</v>
      </c>
      <c r="C15" s="38" t="s">
        <v>103</v>
      </c>
      <c r="D15" s="40">
        <v>0.34860000000000002</v>
      </c>
      <c r="E15" s="47" t="s">
        <v>89</v>
      </c>
      <c r="F15" s="38">
        <v>79</v>
      </c>
      <c r="G15" s="38">
        <v>59</v>
      </c>
      <c r="H15" s="38">
        <v>1.9010000228881836</v>
      </c>
      <c r="I15" s="24"/>
      <c r="J15" s="24"/>
      <c r="K15" s="13"/>
      <c r="L15" s="22"/>
      <c r="M15" s="22"/>
      <c r="N15" s="31" t="str" cm="1">
        <f t="array" aca="1" ref="N15" ca="1">IF(INDIRECT("M" &amp; ROW())="x", INDIRECT("B" &amp; ROW()) &amp; IF(INDIRECT("E" &amp; ROW())="x", " in 2", " in 3"), "")</f>
        <v/>
      </c>
    </row>
    <row r="16" spans="1:14" ht="187.2" x14ac:dyDescent="0.3">
      <c r="A16" s="41"/>
      <c r="B16" s="44" t="s">
        <v>104</v>
      </c>
      <c r="C16" s="41" t="s">
        <v>105</v>
      </c>
      <c r="D16" s="43">
        <v>0.65139999999999998</v>
      </c>
      <c r="E16" s="49"/>
      <c r="F16" s="41">
        <v>91</v>
      </c>
      <c r="G16" s="41">
        <v>47</v>
      </c>
      <c r="H16" s="41">
        <v>1.9709999561309814</v>
      </c>
      <c r="I16" s="24">
        <v>1.79</v>
      </c>
      <c r="J16" s="24">
        <v>1.8</v>
      </c>
      <c r="K16" s="46" t="s">
        <v>175</v>
      </c>
      <c r="L16" s="22">
        <v>6</v>
      </c>
      <c r="M16" s="37" t="s">
        <v>89</v>
      </c>
      <c r="N16" s="31" t="str" cm="1">
        <f t="array" aca="1" ref="N16" ca="1">IF(INDIRECT("M" &amp; ROW())="x", INDIRECT("B" &amp; ROW()) &amp; IF(INDIRECT("E" &amp; ROW())="x", " in 2", " in 3"), "")</f>
        <v>Alexander Shevchenko in 3</v>
      </c>
    </row>
    <row r="17" spans="1:14" x14ac:dyDescent="0.3">
      <c r="A17" s="22"/>
      <c r="B17" s="22"/>
      <c r="C17" s="22"/>
      <c r="D17" s="22"/>
      <c r="E17" s="23"/>
      <c r="F17" s="22"/>
      <c r="G17" s="22"/>
      <c r="H17" s="22"/>
      <c r="I17" s="24"/>
      <c r="J17" s="24"/>
      <c r="K17" s="13"/>
      <c r="L17" s="22"/>
      <c r="M17" s="22"/>
      <c r="N17" s="31" t="str" cm="1">
        <f t="array" aca="1" ref="N17" ca="1">IF(INDIRECT("M" &amp; ROW())="x", INDIRECT("B" &amp; ROW()) &amp; IF(INDIRECT("E" &amp; ROW())="x", " in 2", " in 3"), "")</f>
        <v/>
      </c>
    </row>
    <row r="18" spans="1:14" x14ac:dyDescent="0.3">
      <c r="A18" s="22"/>
      <c r="B18" s="22"/>
      <c r="C18" s="22"/>
      <c r="D18" s="22"/>
      <c r="E18" s="23"/>
      <c r="F18" s="22"/>
      <c r="G18" s="22"/>
      <c r="H18" s="22"/>
      <c r="I18" s="24"/>
      <c r="J18" s="24"/>
      <c r="K18" s="13"/>
      <c r="L18" s="22"/>
      <c r="M18" s="22"/>
      <c r="N18" s="31" t="str" cm="1">
        <f t="array" aca="1" ref="N18" ca="1">IF(INDIRECT("M" &amp; ROW())="x", INDIRECT("B" &amp; ROW()) &amp; IF(INDIRECT("E" &amp; ROW())="x", " in 2", " in 3"), "")</f>
        <v/>
      </c>
    </row>
    <row r="19" spans="1:14" x14ac:dyDescent="0.3">
      <c r="A19" s="50" t="s">
        <v>116</v>
      </c>
      <c r="B19" s="51"/>
      <c r="C19" s="51"/>
      <c r="D19" s="51"/>
      <c r="E19" s="51"/>
      <c r="F19" s="51"/>
      <c r="G19" s="51"/>
      <c r="H19" s="51"/>
      <c r="I19" s="24"/>
      <c r="J19" s="24"/>
      <c r="K19" s="13"/>
      <c r="L19" s="22"/>
      <c r="M19" s="22"/>
      <c r="N19" s="31" t="str" cm="1">
        <f t="array" aca="1" ref="N19" ca="1">IF(INDIRECT("M" &amp; ROW())="x", INDIRECT("B" &amp; ROW()) &amp; IF(INDIRECT("E" &amp; ROW())="x", " in 2", " in 3"), "")</f>
        <v/>
      </c>
    </row>
    <row r="20" spans="1:14" x14ac:dyDescent="0.3">
      <c r="A20" s="22"/>
      <c r="B20" s="22"/>
      <c r="C20" s="22"/>
      <c r="D20" s="14" t="s">
        <v>21</v>
      </c>
      <c r="E20" s="14" t="s">
        <v>22</v>
      </c>
      <c r="F20" s="14" t="s">
        <v>23</v>
      </c>
      <c r="G20" s="14" t="s">
        <v>24</v>
      </c>
      <c r="H20" s="15" t="s">
        <v>25</v>
      </c>
      <c r="I20" s="16" t="s">
        <v>26</v>
      </c>
      <c r="J20" s="16" t="s">
        <v>27</v>
      </c>
      <c r="K20" s="17" t="s">
        <v>28</v>
      </c>
      <c r="L20" s="25" t="s">
        <v>50</v>
      </c>
      <c r="M20" s="26"/>
      <c r="N20" s="30" t="s">
        <v>51</v>
      </c>
    </row>
    <row r="21" spans="1:14" x14ac:dyDescent="0.3">
      <c r="A21" s="38">
        <v>1</v>
      </c>
      <c r="B21" s="45" t="s">
        <v>121</v>
      </c>
      <c r="C21" s="38" t="s">
        <v>122</v>
      </c>
      <c r="D21" s="40">
        <v>0.45379999999999998</v>
      </c>
      <c r="E21" s="47"/>
      <c r="F21" s="38">
        <v>51</v>
      </c>
      <c r="G21" s="38">
        <v>98</v>
      </c>
      <c r="H21" s="38">
        <v>1.4</v>
      </c>
      <c r="I21" s="24">
        <v>1.45</v>
      </c>
      <c r="J21" s="24">
        <v>1.65</v>
      </c>
      <c r="K21" s="36">
        <v>0.41666666666666669</v>
      </c>
      <c r="L21" s="22"/>
      <c r="M21" s="37" t="s">
        <v>89</v>
      </c>
      <c r="N21" s="31" t="str" cm="1">
        <f t="array" aca="1" ref="N21" ca="1">IF(INDIRECT("M" &amp; ROW())="x", INDIRECT("B" &amp; ROW()) &amp; IF(INDIRECT("E" &amp; ROW())="x", " in 2", " in 3"), "")</f>
        <v>Daniel Altmaier in 3</v>
      </c>
    </row>
    <row r="22" spans="1:14" ht="187.2" x14ac:dyDescent="0.3">
      <c r="A22" s="41"/>
      <c r="B22" s="44" t="s">
        <v>123</v>
      </c>
      <c r="C22" s="41" t="s">
        <v>78</v>
      </c>
      <c r="D22" s="43">
        <v>0.54620000000000002</v>
      </c>
      <c r="E22" s="49" t="s">
        <v>89</v>
      </c>
      <c r="F22" s="41">
        <v>247</v>
      </c>
      <c r="G22" s="41">
        <v>323</v>
      </c>
      <c r="H22" s="41">
        <v>3</v>
      </c>
      <c r="I22" s="24"/>
      <c r="J22" s="24"/>
      <c r="K22" s="46" t="s">
        <v>176</v>
      </c>
      <c r="L22" s="22">
        <v>7</v>
      </c>
      <c r="M22" s="22"/>
      <c r="N22" s="31" t="str" cm="1">
        <f t="array" aca="1" ref="N22" ca="1">IF(INDIRECT("M" &amp; ROW())="x", INDIRECT("B" &amp; ROW()) &amp; IF(INDIRECT("E" &amp; ROW())="x", " in 2", " in 3"), "")</f>
        <v/>
      </c>
    </row>
    <row r="23" spans="1:14" x14ac:dyDescent="0.3">
      <c r="A23" s="38">
        <v>2</v>
      </c>
      <c r="B23" s="45" t="s">
        <v>135</v>
      </c>
      <c r="C23" s="38" t="s">
        <v>82</v>
      </c>
      <c r="D23" s="40">
        <v>0.93740000000000001</v>
      </c>
      <c r="E23" s="47"/>
      <c r="F23" s="38">
        <v>111</v>
      </c>
      <c r="G23" s="38">
        <v>106</v>
      </c>
      <c r="H23" s="38">
        <v>1.36</v>
      </c>
      <c r="I23" s="24">
        <v>1.36</v>
      </c>
      <c r="J23" s="24">
        <v>1.6</v>
      </c>
      <c r="K23" s="13"/>
      <c r="L23" s="22"/>
      <c r="M23" s="37" t="s">
        <v>89</v>
      </c>
      <c r="N23" s="31" t="str" cm="1">
        <f t="array" aca="1" ref="N23" ca="1">IF(INDIRECT("M" &amp; ROW())="x", INDIRECT("B" &amp; ROW()) &amp; IF(INDIRECT("E" &amp; ROW())="x", " in 2", " in 3"), "")</f>
        <v>Eliot Spizzirri in 3</v>
      </c>
    </row>
    <row r="24" spans="1:14" ht="171.6" x14ac:dyDescent="0.3">
      <c r="A24" s="41"/>
      <c r="B24" s="44" t="s">
        <v>136</v>
      </c>
      <c r="C24" s="41" t="s">
        <v>80</v>
      </c>
      <c r="D24" s="43">
        <v>6.2600000000000003E-2</v>
      </c>
      <c r="E24" s="49" t="s">
        <v>89</v>
      </c>
      <c r="F24" s="41">
        <v>89</v>
      </c>
      <c r="G24" s="41">
        <v>140</v>
      </c>
      <c r="H24" s="41">
        <v>3.2</v>
      </c>
      <c r="I24" s="24"/>
      <c r="J24" s="24"/>
      <c r="K24" s="46" t="s">
        <v>177</v>
      </c>
      <c r="L24" s="22">
        <v>6</v>
      </c>
      <c r="M24" s="22"/>
      <c r="N24" s="31" t="str" cm="1">
        <f t="array" aca="1" ref="N24" ca="1">IF(INDIRECT("M" &amp; ROW())="x", INDIRECT("B" &amp; ROW()) &amp; IF(INDIRECT("E" &amp; ROW())="x", " in 2", " in 3"), "")</f>
        <v/>
      </c>
    </row>
    <row r="25" spans="1:14" x14ac:dyDescent="0.3">
      <c r="A25" s="38">
        <v>3</v>
      </c>
      <c r="B25" s="45" t="s">
        <v>124</v>
      </c>
      <c r="C25" s="38" t="s">
        <v>120</v>
      </c>
      <c r="D25" s="40">
        <v>0.79430000000000001</v>
      </c>
      <c r="E25" s="47" t="s">
        <v>89</v>
      </c>
      <c r="F25" s="38">
        <v>70</v>
      </c>
      <c r="G25" s="38">
        <v>194</v>
      </c>
      <c r="H25" s="38">
        <v>1.4</v>
      </c>
      <c r="I25" s="24">
        <v>1.46</v>
      </c>
      <c r="J25" s="24">
        <v>1.5</v>
      </c>
      <c r="K25" s="13"/>
      <c r="L25" s="22"/>
      <c r="M25" s="37" t="s">
        <v>89</v>
      </c>
      <c r="N25" s="31" t="str" cm="1">
        <f t="array" aca="1" ref="N25" ca="1">IF(INDIRECT("M" &amp; ROW())="x", INDIRECT("B" &amp; ROW()) &amp; IF(INDIRECT("E" &amp; ROW())="x", " in 2", " in 3"), "")</f>
        <v>Valentin Royer in 2</v>
      </c>
    </row>
    <row r="26" spans="1:14" ht="124.8" x14ac:dyDescent="0.3">
      <c r="A26" s="41"/>
      <c r="B26" s="44" t="s">
        <v>125</v>
      </c>
      <c r="C26" s="41" t="s">
        <v>126</v>
      </c>
      <c r="D26" s="43">
        <v>0.20569999999999999</v>
      </c>
      <c r="E26" s="49"/>
      <c r="F26" s="41">
        <v>44</v>
      </c>
      <c r="G26" s="41">
        <v>346</v>
      </c>
      <c r="H26" s="41">
        <v>3</v>
      </c>
      <c r="I26" s="24"/>
      <c r="J26" s="24"/>
      <c r="K26" s="46" t="s">
        <v>178</v>
      </c>
      <c r="L26" s="22">
        <v>7.5</v>
      </c>
      <c r="M26" s="22"/>
      <c r="N26" s="31" t="str" cm="1">
        <f t="array" aca="1" ref="N26" ca="1">IF(INDIRECT("M" &amp; ROW())="x", INDIRECT("B" &amp; ROW()) &amp; IF(INDIRECT("E" &amp; ROW())="x", " in 2", " in 3"), "")</f>
        <v/>
      </c>
    </row>
    <row r="27" spans="1:14" x14ac:dyDescent="0.3">
      <c r="A27" s="38">
        <v>4</v>
      </c>
      <c r="B27" s="39" t="s">
        <v>117</v>
      </c>
      <c r="C27" s="38" t="s">
        <v>118</v>
      </c>
      <c r="D27" s="40">
        <v>5.0599999999999999E-2</v>
      </c>
      <c r="E27" s="47"/>
      <c r="F27" s="38">
        <v>608</v>
      </c>
      <c r="G27" s="38">
        <v>73</v>
      </c>
      <c r="H27" s="38">
        <v>2.4000000953674316</v>
      </c>
      <c r="I27" s="24"/>
      <c r="J27" s="24"/>
      <c r="K27" s="13"/>
      <c r="L27" s="22"/>
      <c r="M27" s="22"/>
      <c r="N27" s="31" t="str" cm="1">
        <f t="array" aca="1" ref="N27" ca="1">IF(INDIRECT("M" &amp; ROW())="x", INDIRECT("B" &amp; ROW()) &amp; IF(INDIRECT("E" &amp; ROW())="x", " in 2", " in 3"), "")</f>
        <v/>
      </c>
    </row>
    <row r="28" spans="1:14" ht="156" x14ac:dyDescent="0.3">
      <c r="A28" s="41"/>
      <c r="B28" s="42" t="s">
        <v>119</v>
      </c>
      <c r="C28" s="41" t="s">
        <v>120</v>
      </c>
      <c r="D28" s="43">
        <v>0.94940000000000002</v>
      </c>
      <c r="E28" s="49" t="s">
        <v>89</v>
      </c>
      <c r="F28" s="41">
        <v>37</v>
      </c>
      <c r="G28" s="41">
        <v>7</v>
      </c>
      <c r="H28" s="41">
        <v>1.6210000514984131</v>
      </c>
      <c r="I28" s="24">
        <v>1.6</v>
      </c>
      <c r="J28" s="24">
        <v>1.6</v>
      </c>
      <c r="K28" s="46" t="s">
        <v>179</v>
      </c>
      <c r="L28" s="22">
        <v>7</v>
      </c>
      <c r="M28" s="37" t="s">
        <v>89</v>
      </c>
      <c r="N28" s="31" t="str" cm="1">
        <f t="array" aca="1" ref="N28" ca="1">IF(INDIRECT("M" &amp; ROW())="x", INDIRECT("B" &amp; ROW()) &amp; IF(INDIRECT("E" &amp; ROW())="x", " in 2", " in 3"), "")</f>
        <v>Giovanni Mpetshi Perricard in 2</v>
      </c>
    </row>
    <row r="29" spans="1:14" x14ac:dyDescent="0.3">
      <c r="A29" s="38">
        <v>5</v>
      </c>
      <c r="B29" s="39" t="s">
        <v>129</v>
      </c>
      <c r="C29" s="38" t="s">
        <v>126</v>
      </c>
      <c r="D29" s="40">
        <v>0.20710000000000001</v>
      </c>
      <c r="E29" s="47" t="s">
        <v>89</v>
      </c>
      <c r="F29" s="38">
        <v>68</v>
      </c>
      <c r="G29" s="38" t="s">
        <v>111</v>
      </c>
      <c r="H29" s="38">
        <v>2.690000057220459</v>
      </c>
      <c r="I29" s="24"/>
      <c r="J29" s="24"/>
      <c r="K29" s="13"/>
      <c r="L29" s="22"/>
      <c r="M29" s="22"/>
      <c r="N29" s="31" t="str" cm="1">
        <f t="array" aca="1" ref="N29" ca="1">IF(INDIRECT("M" &amp; ROW())="x", INDIRECT("B" &amp; ROW()) &amp; IF(INDIRECT("E" &amp; ROW())="x", " in 2", " in 3"), "")</f>
        <v/>
      </c>
    </row>
    <row r="30" spans="1:14" ht="156" x14ac:dyDescent="0.3">
      <c r="A30" s="41"/>
      <c r="B30" s="42" t="s">
        <v>130</v>
      </c>
      <c r="C30" s="41" t="s">
        <v>78</v>
      </c>
      <c r="D30" s="43">
        <v>0.79290000000000005</v>
      </c>
      <c r="E30" s="49"/>
      <c r="F30" s="41">
        <v>105</v>
      </c>
      <c r="G30" s="41">
        <v>37</v>
      </c>
      <c r="H30" s="41">
        <v>1.5099999904632568</v>
      </c>
      <c r="I30" s="24">
        <v>1.67</v>
      </c>
      <c r="J30" s="24">
        <v>1.8</v>
      </c>
      <c r="K30" s="46" t="s">
        <v>180</v>
      </c>
      <c r="L30" s="22">
        <v>7</v>
      </c>
      <c r="M30" s="37" t="s">
        <v>89</v>
      </c>
      <c r="N30" s="31" t="str" cm="1">
        <f t="array" aca="1" ref="N30" ca="1">IF(INDIRECT("M" &amp; ROW())="x", INDIRECT("B" &amp; ROW()) &amp; IF(INDIRECT("E" &amp; ROW())="x", " in 2", " in 3"), "")</f>
        <v>David Goffin in 3</v>
      </c>
    </row>
    <row r="31" spans="1:14" x14ac:dyDescent="0.3">
      <c r="A31" s="38">
        <v>6</v>
      </c>
      <c r="B31" s="39" t="s">
        <v>127</v>
      </c>
      <c r="C31" s="38" t="s">
        <v>78</v>
      </c>
      <c r="D31" s="40">
        <v>0.4909</v>
      </c>
      <c r="E31" s="47"/>
      <c r="F31" s="38">
        <v>39</v>
      </c>
      <c r="G31" s="38">
        <v>35</v>
      </c>
      <c r="H31" s="38">
        <v>1.5260000228881836</v>
      </c>
      <c r="I31" s="24">
        <v>1.86</v>
      </c>
      <c r="J31" s="24">
        <v>1.85</v>
      </c>
      <c r="K31" s="13"/>
      <c r="L31" s="22"/>
      <c r="M31" s="37" t="s">
        <v>89</v>
      </c>
      <c r="N31" s="31" t="str" cm="1">
        <f t="array" aca="1" ref="N31" ca="1">IF(INDIRECT("M" &amp; ROW())="x", INDIRECT("B" &amp; ROW()) &amp; IF(INDIRECT("E" &amp; ROW())="x", " in 2", " in 3"), "")</f>
        <v>Zizou Bergs in 3</v>
      </c>
    </row>
    <row r="32" spans="1:14" ht="202.8" x14ac:dyDescent="0.3">
      <c r="A32" s="41"/>
      <c r="B32" s="44" t="s">
        <v>128</v>
      </c>
      <c r="C32" s="41" t="s">
        <v>78</v>
      </c>
      <c r="D32" s="43">
        <v>0.5091</v>
      </c>
      <c r="E32" s="49" t="s">
        <v>89</v>
      </c>
      <c r="F32" s="41">
        <v>90</v>
      </c>
      <c r="G32" s="41">
        <v>55</v>
      </c>
      <c r="H32" s="41">
        <v>2.6400001049041748</v>
      </c>
      <c r="I32" s="24"/>
      <c r="J32" s="24"/>
      <c r="K32" s="46" t="s">
        <v>181</v>
      </c>
      <c r="L32" s="22">
        <v>7.5</v>
      </c>
      <c r="M32" s="22"/>
      <c r="N32" s="31" t="str" cm="1">
        <f t="array" aca="1" ref="N32" ca="1">IF(INDIRECT("M" &amp; ROW())="x", INDIRECT("B" &amp; ROW()) &amp; IF(INDIRECT("E" &amp; ROW())="x", " in 2", " in 3"), "")</f>
        <v/>
      </c>
    </row>
    <row r="33" spans="1:14" x14ac:dyDescent="0.3">
      <c r="A33" s="38">
        <v>7</v>
      </c>
      <c r="B33" s="45" t="s">
        <v>131</v>
      </c>
      <c r="C33" s="38" t="s">
        <v>132</v>
      </c>
      <c r="D33" s="40">
        <v>0.84219999999999995</v>
      </c>
      <c r="E33" s="47" t="s">
        <v>89</v>
      </c>
      <c r="F33" s="38">
        <v>45</v>
      </c>
      <c r="G33" s="38">
        <v>174</v>
      </c>
      <c r="H33" s="38">
        <v>1.4570000171661377</v>
      </c>
      <c r="I33" s="24">
        <v>1.56</v>
      </c>
      <c r="J33" s="24">
        <v>1.65</v>
      </c>
      <c r="K33" s="13"/>
      <c r="L33" s="22"/>
      <c r="M33" s="37" t="s">
        <v>89</v>
      </c>
      <c r="N33" s="31" t="str" cm="1">
        <f t="array" aca="1" ref="N33" ca="1">IF(INDIRECT("M" &amp; ROW())="x", INDIRECT("B" &amp; ROW()) &amp; IF(INDIRECT("E" &amp; ROW())="x", " in 2", " in 3"), "")</f>
        <v>Joao Fonseca in 2</v>
      </c>
    </row>
    <row r="34" spans="1:14" ht="171.6" x14ac:dyDescent="0.3">
      <c r="A34" s="41"/>
      <c r="B34" s="44" t="s">
        <v>133</v>
      </c>
      <c r="C34" s="41" t="s">
        <v>134</v>
      </c>
      <c r="D34" s="43">
        <v>0.1578</v>
      </c>
      <c r="E34" s="49"/>
      <c r="F34" s="41">
        <v>86</v>
      </c>
      <c r="G34" s="41">
        <v>114</v>
      </c>
      <c r="H34" s="41">
        <v>2.880000114440918</v>
      </c>
      <c r="I34" s="24"/>
      <c r="J34" s="24"/>
      <c r="K34" s="46" t="s">
        <v>182</v>
      </c>
      <c r="L34" s="22">
        <v>7</v>
      </c>
      <c r="M34" s="22"/>
      <c r="N34" s="31" t="str" cm="1">
        <f t="array" aca="1" ref="N34" ca="1">IF(INDIRECT("M" &amp; ROW())="x", INDIRECT("B" &amp; ROW()) &amp; IF(INDIRECT("E" &amp; ROW())="x", " in 2", " in 3"), "")</f>
        <v/>
      </c>
    </row>
    <row r="35" spans="1:14" x14ac:dyDescent="0.3">
      <c r="A35" s="22"/>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22"/>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50" t="s">
        <v>137</v>
      </c>
      <c r="B37" s="51"/>
      <c r="C37" s="51"/>
      <c r="D37" s="51"/>
      <c r="E37" s="51"/>
      <c r="F37" s="51"/>
      <c r="G37" s="51"/>
      <c r="H37" s="51"/>
      <c r="I37" s="24"/>
      <c r="J37" s="24"/>
      <c r="K37" s="13"/>
      <c r="L37" s="22"/>
      <c r="M37" s="22"/>
      <c r="N37" s="31" t="str" cm="1">
        <f t="array" aca="1" ref="N37" ca="1">IF(INDIRECT("M" &amp; ROW())="x", INDIRECT("B" &amp; ROW()) &amp; IF(INDIRECT("E" &amp; ROW())="x", " in 2", " in 3"), "")</f>
        <v/>
      </c>
    </row>
    <row r="38" spans="1:14" x14ac:dyDescent="0.3">
      <c r="A38" s="22"/>
      <c r="B38" s="22"/>
      <c r="C38" s="22"/>
      <c r="D38" s="14" t="s">
        <v>21</v>
      </c>
      <c r="E38" s="14" t="s">
        <v>22</v>
      </c>
      <c r="F38" s="14" t="s">
        <v>23</v>
      </c>
      <c r="G38" s="14" t="s">
        <v>24</v>
      </c>
      <c r="H38" s="15" t="s">
        <v>25</v>
      </c>
      <c r="I38" s="16" t="s">
        <v>26</v>
      </c>
      <c r="J38" s="16" t="s">
        <v>27</v>
      </c>
      <c r="K38" s="17" t="s">
        <v>28</v>
      </c>
      <c r="L38" s="25" t="s">
        <v>50</v>
      </c>
      <c r="M38" s="26"/>
      <c r="N38" s="30" t="s">
        <v>51</v>
      </c>
    </row>
    <row r="39" spans="1:14" x14ac:dyDescent="0.3">
      <c r="A39" s="38">
        <v>1</v>
      </c>
      <c r="B39" s="39" t="s">
        <v>138</v>
      </c>
      <c r="C39" s="38" t="s">
        <v>139</v>
      </c>
      <c r="D39" s="40">
        <v>0.5605</v>
      </c>
      <c r="E39" s="47" t="s">
        <v>89</v>
      </c>
      <c r="F39" s="38">
        <v>149</v>
      </c>
      <c r="G39" s="38">
        <v>71</v>
      </c>
      <c r="H39" s="38">
        <v>1.909000039100647</v>
      </c>
      <c r="I39" s="24">
        <v>1.82</v>
      </c>
      <c r="J39" s="24">
        <v>2</v>
      </c>
      <c r="K39" s="36">
        <v>0.5</v>
      </c>
      <c r="L39" s="22"/>
      <c r="M39" s="22"/>
      <c r="N39" s="31" t="str" cm="1">
        <f t="array" aca="1" ref="N39" ca="1">IF(INDIRECT("M" &amp; ROW())="x", INDIRECT("B" &amp; ROW()) &amp; IF(INDIRECT("E" &amp; ROW())="x", " in 2", " in 3"), "")</f>
        <v/>
      </c>
    </row>
    <row r="40" spans="1:14" ht="156" x14ac:dyDescent="0.3">
      <c r="A40" s="41"/>
      <c r="B40" s="44" t="s">
        <v>140</v>
      </c>
      <c r="C40" s="41" t="s">
        <v>126</v>
      </c>
      <c r="D40" s="43">
        <v>0.4395</v>
      </c>
      <c r="E40" s="49"/>
      <c r="F40" s="41">
        <v>63</v>
      </c>
      <c r="G40" s="41">
        <v>91</v>
      </c>
      <c r="H40" s="41">
        <v>1.9520000219345093</v>
      </c>
      <c r="I40" s="24"/>
      <c r="J40" s="24">
        <v>2</v>
      </c>
      <c r="K40" s="46" t="s">
        <v>183</v>
      </c>
      <c r="L40" s="22">
        <v>7</v>
      </c>
      <c r="M40" s="37" t="s">
        <v>89</v>
      </c>
      <c r="N40" s="31" t="str" cm="1">
        <f t="array" aca="1" ref="N40" ca="1">IF(INDIRECT("M" &amp; ROW())="x", INDIRECT("B" &amp; ROW()) &amp; IF(INDIRECT("E" &amp; ROW())="x", " in 2", " in 3"), "")</f>
        <v>Tomas Martin Etcheverry in 3</v>
      </c>
    </row>
    <row r="41" spans="1:14" x14ac:dyDescent="0.3">
      <c r="A41" s="38">
        <v>2</v>
      </c>
      <c r="B41" s="39" t="s">
        <v>151</v>
      </c>
      <c r="C41" s="38" t="s">
        <v>152</v>
      </c>
      <c r="D41" s="40">
        <v>0.7228</v>
      </c>
      <c r="E41" s="47"/>
      <c r="F41" s="38">
        <v>136</v>
      </c>
      <c r="G41" s="38">
        <v>262</v>
      </c>
      <c r="H41" s="38">
        <v>2.190000057220459</v>
      </c>
      <c r="I41" s="24"/>
      <c r="J41" s="24">
        <v>1.9</v>
      </c>
      <c r="K41" s="13"/>
      <c r="L41" s="22"/>
      <c r="M41" s="37" t="s">
        <v>89</v>
      </c>
      <c r="N41" s="31" t="str" cm="1">
        <f t="array" aca="1" ref="N41" ca="1">IF(INDIRECT("M" &amp; ROW())="x", INDIRECT("B" &amp; ROW()) &amp; IF(INDIRECT("E" &amp; ROW())="x", " in 2", " in 3"), "")</f>
        <v>Nicolai Budkov Kjaer in 3</v>
      </c>
    </row>
    <row r="42" spans="1:14" ht="124.8" x14ac:dyDescent="0.3">
      <c r="A42" s="41"/>
      <c r="B42" s="44" t="s">
        <v>153</v>
      </c>
      <c r="C42" s="41" t="s">
        <v>154</v>
      </c>
      <c r="D42" s="43">
        <v>0.2772</v>
      </c>
      <c r="E42" s="49" t="s">
        <v>89</v>
      </c>
      <c r="F42" s="41">
        <v>92</v>
      </c>
      <c r="G42" s="41">
        <v>196</v>
      </c>
      <c r="H42" s="41">
        <v>1.7350000143051147</v>
      </c>
      <c r="I42" s="24">
        <v>1.95</v>
      </c>
      <c r="J42" s="24">
        <v>2.1</v>
      </c>
      <c r="K42" s="46" t="s">
        <v>184</v>
      </c>
      <c r="L42" s="22">
        <v>5</v>
      </c>
      <c r="M42" s="22"/>
      <c r="N42" s="31" t="str" cm="1">
        <f t="array" aca="1" ref="N42" ca="1">IF(INDIRECT("M" &amp; ROW())="x", INDIRECT("B" &amp; ROW()) &amp; IF(INDIRECT("E" &amp; ROW())="x", " in 2", " in 3"), "")</f>
        <v/>
      </c>
    </row>
    <row r="43" spans="1:14" x14ac:dyDescent="0.3">
      <c r="A43" s="38">
        <v>3</v>
      </c>
      <c r="B43" s="45" t="s">
        <v>147</v>
      </c>
      <c r="C43" s="38" t="s">
        <v>148</v>
      </c>
      <c r="D43" s="40">
        <v>0.47260000000000002</v>
      </c>
      <c r="E43" s="47" t="s">
        <v>89</v>
      </c>
      <c r="F43" s="38">
        <v>75</v>
      </c>
      <c r="G43" s="38">
        <v>395</v>
      </c>
      <c r="H43" s="38">
        <v>1.3940000534057617</v>
      </c>
      <c r="I43" s="24">
        <v>1.42</v>
      </c>
      <c r="J43" s="24">
        <v>1.55</v>
      </c>
      <c r="K43" s="13"/>
      <c r="L43" s="22"/>
      <c r="M43" s="37" t="s">
        <v>89</v>
      </c>
      <c r="N43" s="31" t="str" cm="1">
        <f t="array" aca="1" ref="N43" ca="1">IF(INDIRECT("M" &amp; ROW())="x", INDIRECT("B" &amp; ROW()) &amp; IF(INDIRECT("E" &amp; ROW())="x", " in 2", " in 3"), "")</f>
        <v>Kamil Majchrzak in 2</v>
      </c>
    </row>
    <row r="44" spans="1:14" ht="156" x14ac:dyDescent="0.3">
      <c r="A44" s="41"/>
      <c r="B44" s="44" t="s">
        <v>149</v>
      </c>
      <c r="C44" s="41" t="s">
        <v>150</v>
      </c>
      <c r="D44" s="43">
        <v>0.52739999999999998</v>
      </c>
      <c r="E44" s="49"/>
      <c r="F44" s="41">
        <v>95</v>
      </c>
      <c r="G44" s="41">
        <v>430</v>
      </c>
      <c r="H44" s="41">
        <v>3.1600000858306885</v>
      </c>
      <c r="I44" s="24"/>
      <c r="J44" s="24"/>
      <c r="K44" s="46" t="s">
        <v>185</v>
      </c>
      <c r="L44" s="22">
        <v>7</v>
      </c>
      <c r="M44" s="22"/>
      <c r="N44" s="31" t="str" cm="1">
        <f t="array" aca="1" ref="N44" ca="1">IF(INDIRECT("M" &amp; ROW())="x", INDIRECT("B" &amp; ROW()) &amp; IF(INDIRECT("E" &amp; ROW())="x", " in 2", " in 3"), "")</f>
        <v/>
      </c>
    </row>
    <row r="45" spans="1:14" x14ac:dyDescent="0.3">
      <c r="A45" s="38">
        <v>4</v>
      </c>
      <c r="B45" s="39" t="s">
        <v>144</v>
      </c>
      <c r="C45" s="38" t="s">
        <v>145</v>
      </c>
      <c r="D45" s="40">
        <v>0.53320000000000001</v>
      </c>
      <c r="E45" s="47" t="s">
        <v>89</v>
      </c>
      <c r="F45" s="38">
        <v>243</v>
      </c>
      <c r="G45" s="38">
        <v>303</v>
      </c>
      <c r="H45" s="38">
        <v>2.190000057220459</v>
      </c>
      <c r="I45" s="24"/>
      <c r="J45" s="24"/>
      <c r="K45" s="13"/>
      <c r="L45" s="22"/>
      <c r="M45" s="22"/>
      <c r="N45" s="31" t="str" cm="1">
        <f t="array" aca="1" ref="N45" ca="1">IF(INDIRECT("M" &amp; ROW())="x", INDIRECT("B" &amp; ROW()) &amp; IF(INDIRECT("E" &amp; ROW())="x", " in 2", " in 3"), "")</f>
        <v/>
      </c>
    </row>
    <row r="46" spans="1:14" ht="156" x14ac:dyDescent="0.3">
      <c r="A46" s="41"/>
      <c r="B46" s="44" t="s">
        <v>146</v>
      </c>
      <c r="C46" s="41" t="s">
        <v>145</v>
      </c>
      <c r="D46" s="43">
        <v>0.46679999999999999</v>
      </c>
      <c r="E46" s="49"/>
      <c r="F46" s="41">
        <v>617</v>
      </c>
      <c r="G46" s="41">
        <v>225</v>
      </c>
      <c r="H46" s="41">
        <v>1.7300000190734863</v>
      </c>
      <c r="I46" s="24">
        <v>1.76</v>
      </c>
      <c r="J46" s="24">
        <v>1.8</v>
      </c>
      <c r="K46" s="46" t="s">
        <v>186</v>
      </c>
      <c r="L46" s="22">
        <v>6</v>
      </c>
      <c r="M46" s="37" t="s">
        <v>89</v>
      </c>
      <c r="N46" s="31" t="str" cm="1">
        <f t="array" aca="1" ref="N46" ca="1">IF(INDIRECT("M" &amp; ROW())="x", INDIRECT("B" &amp; ROW()) &amp; IF(INDIRECT("E" &amp; ROW())="x", " in 2", " in 3"), "")</f>
        <v>Mikael Ymer in 3</v>
      </c>
    </row>
    <row r="47" spans="1:14" x14ac:dyDescent="0.3">
      <c r="A47" s="38">
        <v>5</v>
      </c>
      <c r="B47" s="45" t="s">
        <v>141</v>
      </c>
      <c r="C47" s="38" t="s">
        <v>142</v>
      </c>
      <c r="D47" s="40">
        <v>0.24679999999999999</v>
      </c>
      <c r="E47" s="47" t="s">
        <v>89</v>
      </c>
      <c r="F47" s="38">
        <v>61</v>
      </c>
      <c r="G47" s="38">
        <v>68</v>
      </c>
      <c r="H47" s="38">
        <v>1.5520000457763672</v>
      </c>
      <c r="I47" s="24">
        <v>1.61</v>
      </c>
      <c r="J47" s="24">
        <v>1.65</v>
      </c>
      <c r="K47" s="13"/>
      <c r="L47" s="22"/>
      <c r="M47" s="37" t="s">
        <v>89</v>
      </c>
      <c r="N47" s="31" t="str" cm="1">
        <f t="array" aca="1" ref="N47" ca="1">IF(INDIRECT("M" &amp; ROW())="x", INDIRECT("B" &amp; ROW()) &amp; IF(INDIRECT("E" &amp; ROW())="x", " in 2", " in 3"), "")</f>
        <v>Matteo Berrettini in 2</v>
      </c>
    </row>
    <row r="48" spans="1:14" ht="124.8" x14ac:dyDescent="0.3">
      <c r="A48" s="41"/>
      <c r="B48" s="44" t="s">
        <v>143</v>
      </c>
      <c r="C48" s="41" t="s">
        <v>142</v>
      </c>
      <c r="D48" s="43">
        <v>0.75319999999999998</v>
      </c>
      <c r="E48" s="49"/>
      <c r="F48" s="41">
        <v>160</v>
      </c>
      <c r="G48" s="41">
        <v>170</v>
      </c>
      <c r="H48" s="41">
        <v>2.5699999332427979</v>
      </c>
      <c r="I48" s="24"/>
      <c r="J48" s="24"/>
      <c r="K48" s="46" t="s">
        <v>187</v>
      </c>
      <c r="L48" s="22">
        <v>6</v>
      </c>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41:H48">
    <sortCondition ref="A41:A48"/>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workbookViewId="0">
      <selection activeCell="K42" sqref="K4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3" t="s">
        <v>53</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8">
        <v>1</v>
      </c>
      <c r="B7" s="45" t="s">
        <v>66</v>
      </c>
      <c r="C7" s="38" t="s">
        <v>67</v>
      </c>
      <c r="D7" s="40">
        <v>0.60209999999999997</v>
      </c>
      <c r="E7" s="38" t="s">
        <v>89</v>
      </c>
      <c r="F7" s="38">
        <v>12</v>
      </c>
      <c r="G7" s="38">
        <v>42</v>
      </c>
      <c r="H7" s="38">
        <v>1.3569999933242798</v>
      </c>
      <c r="I7" s="24">
        <v>1.48</v>
      </c>
      <c r="J7" s="24">
        <v>1.5</v>
      </c>
      <c r="K7" s="36">
        <v>0.25</v>
      </c>
      <c r="L7" s="22"/>
      <c r="M7" s="37" t="s">
        <v>89</v>
      </c>
      <c r="N7" s="31" t="str" cm="1">
        <f t="array" aca="1" ref="N7" ca="1">IF(INDIRECT("M" &amp; ROW())="x", INDIRECT("B" &amp; ROW()) &amp; IF(INDIRECT("E" &amp; ROW())="x", " in 2", " in 3"), "")</f>
        <v>Clara Tauson in 2</v>
      </c>
      <c r="O7" s="22" t="str">
        <f ca="1">IF(N7="x", C7 &amp; IF(F7="x", " in 2", " in 3"), "")</f>
        <v/>
      </c>
    </row>
    <row r="8" spans="1:15" ht="218.4" x14ac:dyDescent="0.3">
      <c r="A8" s="41"/>
      <c r="B8" s="44" t="s">
        <v>68</v>
      </c>
      <c r="C8" s="41" t="s">
        <v>69</v>
      </c>
      <c r="D8" s="43">
        <v>0.39789999999999998</v>
      </c>
      <c r="E8" s="41"/>
      <c r="F8" s="41">
        <v>104</v>
      </c>
      <c r="G8" s="41">
        <v>105</v>
      </c>
      <c r="H8" s="41">
        <v>3.309999942779541</v>
      </c>
      <c r="I8" s="24"/>
      <c r="J8" s="24"/>
      <c r="K8" s="46" t="s">
        <v>94</v>
      </c>
      <c r="L8" s="22">
        <v>7.5</v>
      </c>
      <c r="M8" s="28"/>
      <c r="N8" s="31" t="str" cm="1">
        <f t="array" aca="1" ref="N8" ca="1">IF(INDIRECT("M" &amp; ROW())="x", INDIRECT("B" &amp; ROW()) &amp; IF(INDIRECT("E" &amp; ROW())="x", " in 2", " in 3"), "")</f>
        <v/>
      </c>
      <c r="O8" s="22" t="str">
        <f ca="1">IF(N8="x", C8 &amp; IF(F8="x", " in 2", " in 3"), "")</f>
        <v/>
      </c>
    </row>
    <row r="9" spans="1:15" x14ac:dyDescent="0.3">
      <c r="A9" s="38">
        <v>2</v>
      </c>
      <c r="B9" s="39" t="s">
        <v>74</v>
      </c>
      <c r="C9" s="38" t="s">
        <v>57</v>
      </c>
      <c r="D9" s="40">
        <v>0.62409999999999999</v>
      </c>
      <c r="E9" s="38"/>
      <c r="F9" s="38">
        <v>119</v>
      </c>
      <c r="G9" s="38">
        <v>111</v>
      </c>
      <c r="H9" s="38">
        <v>2.1800000667572021</v>
      </c>
      <c r="I9" s="24"/>
      <c r="J9" s="24">
        <v>2</v>
      </c>
      <c r="K9" s="13"/>
      <c r="L9" s="22"/>
      <c r="M9" s="37" t="s">
        <v>89</v>
      </c>
      <c r="N9" s="31" t="str" cm="1">
        <f t="array" aca="1" ref="N9" ca="1">IF(INDIRECT("M" &amp; ROW())="x", INDIRECT("B" &amp; ROW()) &amp; IF(INDIRECT("E" &amp; ROW())="x", " in 2", " in 3"), "")</f>
        <v>Shuai Zhang in 3</v>
      </c>
    </row>
    <row r="10" spans="1:15" ht="202.8" x14ac:dyDescent="0.3">
      <c r="A10" s="41"/>
      <c r="B10" s="44" t="s">
        <v>75</v>
      </c>
      <c r="C10" s="41" t="s">
        <v>65</v>
      </c>
      <c r="D10" s="43">
        <v>0.37590000000000001</v>
      </c>
      <c r="E10" s="41" t="s">
        <v>89</v>
      </c>
      <c r="F10" s="41">
        <v>31</v>
      </c>
      <c r="G10" s="41">
        <v>40</v>
      </c>
      <c r="H10" s="41">
        <v>1.7250000238418579</v>
      </c>
      <c r="I10" s="24">
        <v>1.86</v>
      </c>
      <c r="J10" s="24">
        <v>2</v>
      </c>
      <c r="K10" s="46" t="s">
        <v>95</v>
      </c>
      <c r="L10" s="22">
        <v>6.5</v>
      </c>
      <c r="M10" s="28"/>
      <c r="N10" s="31" t="str" cm="1">
        <f t="array" aca="1" ref="N10" ca="1">IF(INDIRECT("M" &amp; ROW())="x", INDIRECT("B" &amp; ROW()) &amp; IF(INDIRECT("E" &amp; ROW())="x", " in 2", " in 3"), "")</f>
        <v/>
      </c>
    </row>
    <row r="11" spans="1:15" x14ac:dyDescent="0.3">
      <c r="A11" s="38">
        <v>3</v>
      </c>
      <c r="B11" s="39" t="s">
        <v>63</v>
      </c>
      <c r="C11" s="38" t="s">
        <v>57</v>
      </c>
      <c r="D11" s="40">
        <v>0.6653</v>
      </c>
      <c r="E11" s="38"/>
      <c r="F11" s="38">
        <v>190</v>
      </c>
      <c r="G11" s="38">
        <v>258</v>
      </c>
      <c r="H11" s="38">
        <v>5.2199997901916504</v>
      </c>
      <c r="I11" s="24"/>
      <c r="J11" s="24"/>
      <c r="K11" s="13"/>
      <c r="L11" s="22"/>
      <c r="M11" s="22"/>
      <c r="N11" s="31" t="str" cm="1">
        <f t="array" aca="1" ref="N11" ca="1">IF(INDIRECT("M" &amp; ROW())="x", INDIRECT("B" &amp; ROW()) &amp; IF(INDIRECT("E" &amp; ROW())="x", " in 2", " in 3"), "")</f>
        <v/>
      </c>
    </row>
    <row r="12" spans="1:15" ht="171.6" x14ac:dyDescent="0.3">
      <c r="A12" s="41"/>
      <c r="B12" s="42" t="s">
        <v>64</v>
      </c>
      <c r="C12" s="41" t="s">
        <v>65</v>
      </c>
      <c r="D12" s="43">
        <v>0.3347</v>
      </c>
      <c r="E12" s="41" t="s">
        <v>89</v>
      </c>
      <c r="F12" s="41">
        <v>18</v>
      </c>
      <c r="G12" s="41">
        <v>22</v>
      </c>
      <c r="H12" s="41">
        <v>1.1809999942779541</v>
      </c>
      <c r="I12" s="24">
        <v>1.19</v>
      </c>
      <c r="J12" s="24">
        <v>1.25</v>
      </c>
      <c r="K12" s="46" t="s">
        <v>96</v>
      </c>
      <c r="L12" s="22">
        <v>7.5</v>
      </c>
      <c r="M12" s="37" t="s">
        <v>89</v>
      </c>
      <c r="N12" s="31" t="str" cm="1">
        <f t="array" aca="1" ref="N12" ca="1">IF(INDIRECT("M" &amp; ROW())="x", INDIRECT("B" &amp; ROW()) &amp; IF(INDIRECT("E" &amp; ROW())="x", " in 2", " in 3"), "")</f>
        <v>Liudmila Samsonova in 2</v>
      </c>
    </row>
    <row r="13" spans="1:15" x14ac:dyDescent="0.3">
      <c r="A13" s="38">
        <v>4</v>
      </c>
      <c r="B13" s="39" t="s">
        <v>58</v>
      </c>
      <c r="C13" s="38" t="s">
        <v>59</v>
      </c>
      <c r="D13" s="40">
        <v>0.51090000000000002</v>
      </c>
      <c r="E13" s="38" t="s">
        <v>89</v>
      </c>
      <c r="F13" s="38">
        <v>36</v>
      </c>
      <c r="G13" s="38">
        <v>92</v>
      </c>
      <c r="H13" s="38">
        <v>1.8849999904632568</v>
      </c>
      <c r="I13" s="24"/>
      <c r="J13" s="24"/>
      <c r="K13" s="13"/>
      <c r="L13" s="22"/>
      <c r="M13" s="22"/>
      <c r="N13" s="31" t="str" cm="1">
        <f t="array" aca="1" ref="N13" ca="1">IF(INDIRECT("M" &amp; ROW())="x", INDIRECT("B" &amp; ROW()) &amp; IF(INDIRECT("E" &amp; ROW())="x", " in 2", " in 3"), "")</f>
        <v/>
      </c>
    </row>
    <row r="14" spans="1:15" ht="249.6" x14ac:dyDescent="0.3">
      <c r="A14" s="41"/>
      <c r="B14" s="44" t="s">
        <v>60</v>
      </c>
      <c r="C14" s="41" t="s">
        <v>59</v>
      </c>
      <c r="D14" s="43">
        <v>0.48909999999999998</v>
      </c>
      <c r="E14" s="41"/>
      <c r="F14" s="41">
        <v>20</v>
      </c>
      <c r="G14" s="41">
        <v>14</v>
      </c>
      <c r="H14" s="41">
        <v>1.9709999561309814</v>
      </c>
      <c r="I14" s="24">
        <v>1.92</v>
      </c>
      <c r="J14" s="24">
        <v>1.85</v>
      </c>
      <c r="K14" s="46" t="s">
        <v>97</v>
      </c>
      <c r="L14" s="22">
        <v>7</v>
      </c>
      <c r="M14" s="37" t="s">
        <v>89</v>
      </c>
      <c r="N14" s="31" t="str" cm="1">
        <f t="array" aca="1" ref="N14" ca="1">IF(INDIRECT("M" &amp; ROW())="x", INDIRECT("B" &amp; ROW()) &amp; IF(INDIRECT("E" &amp; ROW())="x", " in 2", " in 3"), "")</f>
        <v>Karolina Muchova in 3</v>
      </c>
    </row>
    <row r="15" spans="1:15" x14ac:dyDescent="0.3">
      <c r="A15" s="38">
        <v>5</v>
      </c>
      <c r="B15" s="39" t="s">
        <v>70</v>
      </c>
      <c r="C15" s="38" t="s">
        <v>71</v>
      </c>
      <c r="D15" s="40">
        <v>0.71799999999999997</v>
      </c>
      <c r="E15" s="38"/>
      <c r="F15" s="38">
        <v>24</v>
      </c>
      <c r="G15" s="38">
        <v>235</v>
      </c>
      <c r="H15" s="38">
        <v>1.7580000162124634</v>
      </c>
      <c r="I15" s="24">
        <v>1.73</v>
      </c>
      <c r="J15" s="24">
        <v>1.85</v>
      </c>
      <c r="K15" s="13"/>
      <c r="L15" s="22"/>
      <c r="M15" s="37" t="s">
        <v>89</v>
      </c>
      <c r="N15" s="31" t="str" cm="1">
        <f t="array" aca="1" ref="N15" ca="1">IF(INDIRECT("M" &amp; ROW())="x", INDIRECT("B" &amp; ROW()) &amp; IF(INDIRECT("E" &amp; ROW())="x", " in 2", " in 3"), "")</f>
        <v>Victoria Mboko in 3</v>
      </c>
    </row>
    <row r="16" spans="1:15" ht="187.2" x14ac:dyDescent="0.3">
      <c r="A16" s="41"/>
      <c r="B16" s="44" t="s">
        <v>72</v>
      </c>
      <c r="C16" s="41" t="s">
        <v>73</v>
      </c>
      <c r="D16" s="43">
        <v>0.28199999999999997</v>
      </c>
      <c r="E16" s="41" t="s">
        <v>89</v>
      </c>
      <c r="F16" s="41">
        <v>30</v>
      </c>
      <c r="G16" s="41">
        <v>113</v>
      </c>
      <c r="H16" s="41">
        <v>2.130000114440918</v>
      </c>
      <c r="I16" s="24"/>
      <c r="J16" s="24"/>
      <c r="K16" s="46" t="s">
        <v>98</v>
      </c>
      <c r="L16" s="22">
        <v>5</v>
      </c>
      <c r="M16" s="22"/>
      <c r="N16" s="31" t="str" cm="1">
        <f t="array" aca="1" ref="N16" ca="1">IF(INDIRECT("M" &amp; ROW())="x", INDIRECT("B" &amp; ROW()) &amp; IF(INDIRECT("E" &amp; ROW())="x", " in 2", " in 3"), "")</f>
        <v/>
      </c>
    </row>
    <row r="17" spans="1:14" x14ac:dyDescent="0.3">
      <c r="A17" s="38">
        <v>6</v>
      </c>
      <c r="B17" s="45" t="s">
        <v>54</v>
      </c>
      <c r="C17" s="38" t="s">
        <v>55</v>
      </c>
      <c r="D17" s="40">
        <v>0.56320000000000003</v>
      </c>
      <c r="E17" s="38" t="s">
        <v>89</v>
      </c>
      <c r="F17" s="38">
        <v>29</v>
      </c>
      <c r="G17" s="38">
        <v>86</v>
      </c>
      <c r="H17" s="38">
        <v>1.2000000476837158</v>
      </c>
      <c r="I17" s="24">
        <v>1.21</v>
      </c>
      <c r="J17" s="24">
        <v>1.3</v>
      </c>
      <c r="K17" s="13"/>
      <c r="L17" s="22"/>
      <c r="M17" s="37" t="s">
        <v>89</v>
      </c>
      <c r="N17" s="31" t="str" cm="1">
        <f t="array" aca="1" ref="N17" ca="1">IF(INDIRECT("M" &amp; ROW())="x", INDIRECT("B" &amp; ROW()) &amp; IF(INDIRECT("E" &amp; ROW())="x", " in 2", " in 3"), "")</f>
        <v>Emma Raducanu in 2</v>
      </c>
    </row>
    <row r="18" spans="1:14" ht="187.2" x14ac:dyDescent="0.3">
      <c r="A18" s="41"/>
      <c r="B18" s="44" t="s">
        <v>56</v>
      </c>
      <c r="C18" s="41" t="s">
        <v>57</v>
      </c>
      <c r="D18" s="43">
        <v>0.43680000000000002</v>
      </c>
      <c r="E18" s="41"/>
      <c r="F18" s="41">
        <v>219</v>
      </c>
      <c r="G18" s="41">
        <v>248</v>
      </c>
      <c r="H18" s="41">
        <v>4.8899998664855957</v>
      </c>
      <c r="I18" s="24"/>
      <c r="J18" s="24"/>
      <c r="K18" s="46" t="s">
        <v>99</v>
      </c>
      <c r="L18" s="22">
        <v>7</v>
      </c>
      <c r="M18" s="22"/>
      <c r="N18" s="31" t="str" cm="1">
        <f t="array" aca="1" ref="N18" ca="1">IF(INDIRECT("M" &amp; ROW())="x", INDIRECT("B" &amp; ROW()) &amp; IF(INDIRECT("E" &amp; ROW())="x", " in 2", " in 3"), "")</f>
        <v/>
      </c>
    </row>
    <row r="19" spans="1:14" x14ac:dyDescent="0.3">
      <c r="A19" s="38">
        <v>7</v>
      </c>
      <c r="B19" s="39" t="s">
        <v>61</v>
      </c>
      <c r="C19" s="38" t="s">
        <v>57</v>
      </c>
      <c r="D19" s="40">
        <v>0.60509999999999997</v>
      </c>
      <c r="E19" s="38"/>
      <c r="F19" s="38">
        <v>108</v>
      </c>
      <c r="G19" s="38">
        <v>28</v>
      </c>
      <c r="H19" s="38">
        <v>2.1800000667572021</v>
      </c>
      <c r="I19" s="24"/>
      <c r="J19" s="24">
        <v>1.9</v>
      </c>
      <c r="K19" s="13"/>
      <c r="L19" s="22"/>
      <c r="M19" s="37" t="s">
        <v>89</v>
      </c>
      <c r="N19" s="31" t="str" cm="1">
        <f t="array" aca="1" ref="N19" ca="1">IF(INDIRECT("M" &amp; ROW())="x", INDIRECT("B" &amp; ROW()) &amp; IF(INDIRECT("E" &amp; ROW())="x", " in 2", " in 3"), "")</f>
        <v>Yue Yuan in 3</v>
      </c>
    </row>
    <row r="20" spans="1:14" ht="187.2" x14ac:dyDescent="0.3">
      <c r="A20" s="41"/>
      <c r="B20" s="44" t="s">
        <v>62</v>
      </c>
      <c r="C20" s="41" t="s">
        <v>57</v>
      </c>
      <c r="D20" s="43">
        <v>0.39489999999999997</v>
      </c>
      <c r="E20" s="41" t="s">
        <v>89</v>
      </c>
      <c r="F20" s="41">
        <v>62</v>
      </c>
      <c r="G20" s="41">
        <v>41</v>
      </c>
      <c r="H20" s="41">
        <v>1.7250000238418579</v>
      </c>
      <c r="I20" s="24">
        <v>1.87</v>
      </c>
      <c r="J20" s="24">
        <v>2.1</v>
      </c>
      <c r="K20" s="46" t="s">
        <v>100</v>
      </c>
      <c r="L20" s="22">
        <v>7</v>
      </c>
      <c r="M20" s="22"/>
      <c r="N20" s="31" t="str" cm="1">
        <f t="array" aca="1" ref="N20" ca="1">IF(INDIRECT("M" &amp; ROW())="x", INDIRECT("B" &amp; ROW()) &amp; IF(INDIRECT("E" &amp; ROW())="x", " in 2", " in 3"), "")</f>
        <v/>
      </c>
    </row>
    <row r="21" spans="1:14" x14ac:dyDescent="0.3">
      <c r="A21" s="22"/>
      <c r="B21" s="22"/>
      <c r="C21" s="22"/>
      <c r="D21" s="22"/>
      <c r="E21" s="23"/>
      <c r="F21" s="22"/>
      <c r="G21" s="22"/>
      <c r="H21" s="22"/>
      <c r="I21" s="24"/>
      <c r="J21" s="24"/>
      <c r="K21" s="13"/>
      <c r="L21" s="22"/>
      <c r="M21" s="22"/>
      <c r="N21" s="31" t="str" cm="1">
        <f t="array" aca="1" ref="N21" ca="1">IF(INDIRECT("M" &amp; ROW())="x", INDIRECT("B" &amp; ROW()) &amp; IF(INDIRECT("E" &amp; ROW())="x", " in 2", " in 3"), "")</f>
        <v/>
      </c>
    </row>
    <row r="22" spans="1:14" x14ac:dyDescent="0.3">
      <c r="A22" s="10"/>
      <c r="B22" s="22"/>
      <c r="C22" s="22"/>
      <c r="D22" s="22"/>
      <c r="E22" s="23"/>
      <c r="F22" s="22"/>
      <c r="G22" s="22"/>
      <c r="H22" s="22"/>
      <c r="I22" s="24"/>
      <c r="J22" s="24"/>
      <c r="K22" s="13"/>
      <c r="L22" s="22"/>
      <c r="M22" s="22"/>
      <c r="N22" s="31" t="str" cm="1">
        <f t="array" aca="1" ref="N22" ca="1">IF(INDIRECT("M" &amp; ROW())="x", INDIRECT("B" &amp; ROW()) &amp; IF(INDIRECT("E" &amp; ROW())="x", " in 2", " in 3"), "")</f>
        <v/>
      </c>
    </row>
    <row r="23" spans="1:14" x14ac:dyDescent="0.3">
      <c r="A23" s="35" t="s">
        <v>76</v>
      </c>
      <c r="B23" s="34"/>
      <c r="C23" s="34"/>
      <c r="D23" s="34"/>
      <c r="E23" s="34"/>
      <c r="F23" s="34"/>
      <c r="G23" s="34"/>
      <c r="H23" s="34"/>
      <c r="I23" s="24"/>
      <c r="J23" s="24"/>
      <c r="K23" s="13"/>
      <c r="L23" s="22"/>
      <c r="M23" s="22"/>
      <c r="N23" s="31" t="str" cm="1">
        <f t="array" aca="1" ref="N23" ca="1">IF(INDIRECT("M" &amp; ROW())="x", INDIRECT("B" &amp; ROW()) &amp; IF(INDIRECT("E" &amp; ROW())="x", " in 2", " in 3"), "")</f>
        <v/>
      </c>
    </row>
    <row r="24" spans="1:14" x14ac:dyDescent="0.3">
      <c r="A24" s="10"/>
      <c r="B24" s="22"/>
      <c r="C24" s="22"/>
      <c r="D24" s="14" t="s">
        <v>21</v>
      </c>
      <c r="E24" s="14" t="s">
        <v>22</v>
      </c>
      <c r="F24" s="14" t="s">
        <v>23</v>
      </c>
      <c r="G24" s="14" t="s">
        <v>24</v>
      </c>
      <c r="H24" s="15" t="s">
        <v>25</v>
      </c>
      <c r="I24" s="16" t="s">
        <v>26</v>
      </c>
      <c r="J24" s="16" t="s">
        <v>27</v>
      </c>
      <c r="K24" s="17" t="s">
        <v>28</v>
      </c>
      <c r="L24" s="25" t="s">
        <v>50</v>
      </c>
      <c r="M24" s="26"/>
      <c r="N24" s="30" t="s">
        <v>51</v>
      </c>
    </row>
    <row r="25" spans="1:14" x14ac:dyDescent="0.3">
      <c r="A25" s="38">
        <v>1</v>
      </c>
      <c r="B25" s="39" t="s">
        <v>81</v>
      </c>
      <c r="C25" s="38" t="s">
        <v>82</v>
      </c>
      <c r="D25" s="40">
        <v>0.41720000000000002</v>
      </c>
      <c r="E25" s="38"/>
      <c r="F25" s="38">
        <v>64</v>
      </c>
      <c r="G25" s="38">
        <v>63</v>
      </c>
      <c r="H25" s="38">
        <v>3.0999999046325684</v>
      </c>
      <c r="I25" s="24"/>
      <c r="J25" s="24"/>
      <c r="K25" s="36">
        <v>0.14583333333333334</v>
      </c>
      <c r="L25" s="22"/>
      <c r="M25" s="22"/>
      <c r="N25" s="31" t="str" cm="1">
        <f t="array" aca="1" ref="N25" ca="1">IF(INDIRECT("M" &amp; ROW())="x", INDIRECT("B" &amp; ROW()) &amp; IF(INDIRECT("E" &amp; ROW())="x", " in 2", " in 3"), "")</f>
        <v/>
      </c>
    </row>
    <row r="26" spans="1:14" ht="202.8" x14ac:dyDescent="0.3">
      <c r="A26" s="41"/>
      <c r="B26" s="42" t="s">
        <v>83</v>
      </c>
      <c r="C26" s="41" t="s">
        <v>71</v>
      </c>
      <c r="D26" s="43">
        <v>0.58279999999999998</v>
      </c>
      <c r="E26" s="41" t="s">
        <v>89</v>
      </c>
      <c r="F26" s="41">
        <v>27</v>
      </c>
      <c r="G26" s="41">
        <v>26</v>
      </c>
      <c r="H26" s="41">
        <v>1.3969999551773071</v>
      </c>
      <c r="I26" s="24">
        <v>1.44</v>
      </c>
      <c r="J26" s="24">
        <v>1.55</v>
      </c>
      <c r="K26" s="46" t="s">
        <v>90</v>
      </c>
      <c r="L26" s="22">
        <v>7.5</v>
      </c>
      <c r="M26" s="37" t="s">
        <v>89</v>
      </c>
      <c r="N26" s="31" t="str" cm="1">
        <f t="array" aca="1" ref="N26" ca="1">IF(INDIRECT("M" &amp; ROW())="x", INDIRECT("B" &amp; ROW()) &amp; IF(INDIRECT("E" &amp; ROW())="x", " in 2", " in 3"), "")</f>
        <v>Leylah Annie Fernandez in 2</v>
      </c>
    </row>
    <row r="27" spans="1:14" x14ac:dyDescent="0.3">
      <c r="A27" s="38">
        <v>2</v>
      </c>
      <c r="B27" s="39" t="s">
        <v>86</v>
      </c>
      <c r="C27" s="38" t="s">
        <v>87</v>
      </c>
      <c r="D27" s="40">
        <v>0.59889999999999999</v>
      </c>
      <c r="E27" s="38"/>
      <c r="F27" s="38">
        <v>60</v>
      </c>
      <c r="G27" s="38">
        <v>112</v>
      </c>
      <c r="H27" s="38">
        <v>2.309999942779541</v>
      </c>
      <c r="I27" s="24"/>
      <c r="J27" s="24">
        <v>2</v>
      </c>
      <c r="K27" s="13"/>
      <c r="L27" s="22"/>
      <c r="M27" s="37" t="s">
        <v>89</v>
      </c>
      <c r="N27" s="31" t="str" cm="1">
        <f t="array" aca="1" ref="N27" ca="1">IF(INDIRECT("M" &amp; ROW())="x", INDIRECT("B" &amp; ROW()) &amp; IF(INDIRECT("E" &amp; ROW())="x", " in 2", " in 3"), "")</f>
        <v>Viktorija Golubic in 3</v>
      </c>
    </row>
    <row r="28" spans="1:14" ht="218.4" x14ac:dyDescent="0.3">
      <c r="A28" s="41"/>
      <c r="B28" s="44" t="s">
        <v>88</v>
      </c>
      <c r="C28" s="41" t="s">
        <v>71</v>
      </c>
      <c r="D28" s="43">
        <v>0.40110000000000001</v>
      </c>
      <c r="E28" s="41" t="s">
        <v>89</v>
      </c>
      <c r="F28" s="41">
        <v>170</v>
      </c>
      <c r="G28" s="41">
        <v>228</v>
      </c>
      <c r="H28" s="41">
        <v>1.6490000486373901</v>
      </c>
      <c r="I28" s="24">
        <v>1.7</v>
      </c>
      <c r="J28" s="24">
        <v>2</v>
      </c>
      <c r="K28" s="46" t="s">
        <v>91</v>
      </c>
      <c r="L28" s="22">
        <v>6</v>
      </c>
      <c r="M28" s="22"/>
      <c r="N28" s="31" t="str" cm="1">
        <f t="array" aca="1" ref="N28" ca="1">IF(INDIRECT("M" &amp; ROW())="x", INDIRECT("B" &amp; ROW()) &amp; IF(INDIRECT("E" &amp; ROW())="x", " in 2", " in 3"), "")</f>
        <v/>
      </c>
    </row>
    <row r="29" spans="1:14" x14ac:dyDescent="0.3">
      <c r="A29" s="38">
        <v>3</v>
      </c>
      <c r="B29" s="45" t="s">
        <v>84</v>
      </c>
      <c r="C29" s="38" t="s">
        <v>59</v>
      </c>
      <c r="D29" s="40">
        <v>0.98670000000000002</v>
      </c>
      <c r="E29" s="38" t="s">
        <v>89</v>
      </c>
      <c r="F29" s="38">
        <v>41</v>
      </c>
      <c r="G29" s="38">
        <v>33</v>
      </c>
      <c r="H29" s="38">
        <v>1.1740000247955322</v>
      </c>
      <c r="I29" s="24">
        <v>1.21</v>
      </c>
      <c r="J29" s="24">
        <v>1.35</v>
      </c>
      <c r="K29" s="13"/>
      <c r="L29" s="22"/>
      <c r="M29" s="37" t="s">
        <v>89</v>
      </c>
      <c r="N29" s="31" t="str" cm="1">
        <f t="array" aca="1" ref="N29" ca="1">IF(INDIRECT("M" &amp; ROW())="x", INDIRECT("B" &amp; ROW()) &amp; IF(INDIRECT("E" &amp; ROW())="x", " in 2", " in 3"), "")</f>
        <v>Marie Bouzkova in 2</v>
      </c>
    </row>
    <row r="30" spans="1:14" ht="187.2" x14ac:dyDescent="0.3">
      <c r="A30" s="41"/>
      <c r="B30" s="44" t="s">
        <v>85</v>
      </c>
      <c r="C30" s="41" t="s">
        <v>82</v>
      </c>
      <c r="D30" s="43">
        <v>1.3299999999999999E-2</v>
      </c>
      <c r="E30" s="41"/>
      <c r="F30" s="41">
        <v>184</v>
      </c>
      <c r="G30" s="41">
        <v>103</v>
      </c>
      <c r="H30" s="41">
        <v>5.3899998664855957</v>
      </c>
      <c r="I30" s="24"/>
      <c r="J30" s="24"/>
      <c r="K30" s="46" t="s">
        <v>92</v>
      </c>
      <c r="L30" s="22">
        <v>7.5</v>
      </c>
      <c r="M30" s="22"/>
      <c r="N30" s="31" t="str" cm="1">
        <f t="array" aca="1" ref="N30" ca="1">IF(INDIRECT("M" &amp; ROW())="x", INDIRECT("B" &amp; ROW()) &amp; IF(INDIRECT("E" &amp; ROW())="x", " in 2", " in 3"), "")</f>
        <v/>
      </c>
    </row>
    <row r="31" spans="1:14" x14ac:dyDescent="0.3">
      <c r="A31" s="38">
        <v>4</v>
      </c>
      <c r="B31" s="45" t="s">
        <v>77</v>
      </c>
      <c r="C31" s="38" t="s">
        <v>78</v>
      </c>
      <c r="D31" s="40">
        <v>0.47599999999999998</v>
      </c>
      <c r="E31" s="38" t="s">
        <v>89</v>
      </c>
      <c r="F31" s="38">
        <v>21</v>
      </c>
      <c r="G31" s="38">
        <v>34</v>
      </c>
      <c r="H31" s="38">
        <v>1.3980000019073486</v>
      </c>
      <c r="I31" s="24">
        <v>1.41</v>
      </c>
      <c r="J31" s="24">
        <v>1.5</v>
      </c>
      <c r="K31" s="13"/>
      <c r="L31" s="22"/>
      <c r="M31" s="37" t="s">
        <v>89</v>
      </c>
      <c r="N31" s="31" t="str" cm="1">
        <f t="array" aca="1" ref="N31" ca="1">IF(INDIRECT("M" &amp; ROW())="x", INDIRECT("B" &amp; ROW()) &amp; IF(INDIRECT("E" &amp; ROW())="x", " in 2", " in 3"), "")</f>
        <v>Elise Mertens in 2</v>
      </c>
    </row>
    <row r="32" spans="1:14" ht="218.4" x14ac:dyDescent="0.3">
      <c r="A32" s="41"/>
      <c r="B32" s="44" t="s">
        <v>79</v>
      </c>
      <c r="C32" s="41" t="s">
        <v>80</v>
      </c>
      <c r="D32" s="43">
        <v>0.52400000000000002</v>
      </c>
      <c r="E32" s="41"/>
      <c r="F32" s="41">
        <v>72</v>
      </c>
      <c r="G32" s="41">
        <v>83</v>
      </c>
      <c r="H32" s="41">
        <v>3.0899999141693115</v>
      </c>
      <c r="I32" s="24"/>
      <c r="J32" s="24"/>
      <c r="K32" s="46" t="s">
        <v>93</v>
      </c>
      <c r="L32" s="22">
        <v>6</v>
      </c>
      <c r="M32" s="22"/>
      <c r="N32" s="31" t="str" cm="1">
        <f t="array" aca="1" ref="N32" ca="1">IF(INDIRECT("M" &amp; ROW())="x", INDIRECT("B" &amp; ROW()) &amp; IF(INDIRECT("E" &amp; ROW())="x", " in 2", " in 3"), "")</f>
        <v/>
      </c>
    </row>
    <row r="33" spans="1:14" x14ac:dyDescent="0.3">
      <c r="A33" s="38">
        <v>5</v>
      </c>
      <c r="B33" s="39" t="s">
        <v>157</v>
      </c>
      <c r="C33" s="38" t="s">
        <v>82</v>
      </c>
      <c r="D33" s="40">
        <v>0.63429999999999997</v>
      </c>
      <c r="E33" s="38"/>
      <c r="F33" s="38">
        <v>95</v>
      </c>
      <c r="G33" s="38">
        <v>90</v>
      </c>
      <c r="H33" s="38">
        <v>2.3299999237060547</v>
      </c>
      <c r="I33" s="24"/>
      <c r="J33" s="24">
        <v>2</v>
      </c>
      <c r="K33" s="13"/>
      <c r="L33" s="22"/>
      <c r="M33" s="37" t="s">
        <v>89</v>
      </c>
      <c r="N33" s="31" t="str" cm="1">
        <f t="array" aca="1" ref="N33" ca="1">IF(INDIRECT("M" &amp; ROW())="x", INDIRECT("B" &amp; ROW()) &amp; IF(INDIRECT("E" &amp; ROW())="x", " in 2", " in 3"), "")</f>
        <v>Katie Volynets in 3</v>
      </c>
    </row>
    <row r="34" spans="1:14" ht="218.4" x14ac:dyDescent="0.3">
      <c r="A34" s="41"/>
      <c r="B34" s="44" t="s">
        <v>158</v>
      </c>
      <c r="C34" s="41" t="s">
        <v>80</v>
      </c>
      <c r="D34" s="43">
        <v>0.36570000000000003</v>
      </c>
      <c r="E34" s="41" t="s">
        <v>89</v>
      </c>
      <c r="F34" s="41">
        <v>40</v>
      </c>
      <c r="G34" s="41">
        <v>81</v>
      </c>
      <c r="H34" s="41">
        <v>1.6410000324249268</v>
      </c>
      <c r="I34" s="24">
        <v>1.73</v>
      </c>
      <c r="J34" s="24">
        <v>2</v>
      </c>
      <c r="K34" s="46" t="s">
        <v>169</v>
      </c>
      <c r="L34" s="22">
        <v>7</v>
      </c>
      <c r="M34" s="22"/>
      <c r="N34" s="31" t="str" cm="1">
        <f t="array" aca="1" ref="N34" ca="1">IF(INDIRECT("M" &amp; ROW())="x", INDIRECT("B" &amp; ROW()) &amp; IF(INDIRECT("E" &amp; ROW())="x", " in 2", " in 3"), "")</f>
        <v/>
      </c>
    </row>
    <row r="35" spans="1:14" x14ac:dyDescent="0.3">
      <c r="A35" s="38">
        <v>6</v>
      </c>
      <c r="B35" s="45" t="s">
        <v>159</v>
      </c>
      <c r="C35" s="38" t="s">
        <v>59</v>
      </c>
      <c r="D35" s="40">
        <v>0.64390000000000003</v>
      </c>
      <c r="E35" s="38"/>
      <c r="F35" s="38">
        <v>78</v>
      </c>
      <c r="G35" s="38">
        <v>339</v>
      </c>
      <c r="H35" s="38">
        <v>1.468999981880188</v>
      </c>
      <c r="I35" s="24">
        <v>1.52</v>
      </c>
      <c r="J35" s="24">
        <v>1.7</v>
      </c>
      <c r="K35" s="13"/>
      <c r="L35" s="22"/>
      <c r="M35" s="37" t="s">
        <v>89</v>
      </c>
      <c r="N35" s="31" t="str" cm="1">
        <f t="array" aca="1" ref="N35" ca="1">IF(INDIRECT("M" &amp; ROW())="x", INDIRECT("B" &amp; ROW()) &amp; IF(INDIRECT("E" &amp; ROW())="x", " in 2", " in 3"), "")</f>
        <v>Tereza Valentova in 3</v>
      </c>
    </row>
    <row r="36" spans="1:14" ht="156" x14ac:dyDescent="0.3">
      <c r="A36" s="41"/>
      <c r="B36" s="44" t="s">
        <v>160</v>
      </c>
      <c r="C36" s="41" t="s">
        <v>161</v>
      </c>
      <c r="D36" s="43">
        <v>0.35610000000000003</v>
      </c>
      <c r="E36" s="41" t="s">
        <v>89</v>
      </c>
      <c r="F36" s="41">
        <v>54</v>
      </c>
      <c r="G36" s="41">
        <v>110</v>
      </c>
      <c r="H36" s="41">
        <v>2.7899999618530273</v>
      </c>
      <c r="I36" s="24"/>
      <c r="J36" s="24"/>
      <c r="K36" s="46" t="s">
        <v>170</v>
      </c>
      <c r="L36" s="22">
        <v>6.5</v>
      </c>
      <c r="M36" s="22"/>
      <c r="N36" s="31" t="str" cm="1">
        <f t="array" aca="1" ref="N36" ca="1">IF(INDIRECT("M" &amp; ROW())="x", INDIRECT("B" &amp; ROW()) &amp; IF(INDIRECT("E" &amp; ROW())="x", " in 2", " in 3"), "")</f>
        <v/>
      </c>
    </row>
    <row r="37" spans="1:14" x14ac:dyDescent="0.3">
      <c r="A37" s="38">
        <v>7</v>
      </c>
      <c r="B37" s="39" t="s">
        <v>162</v>
      </c>
      <c r="C37" s="38" t="s">
        <v>163</v>
      </c>
      <c r="D37" s="40">
        <v>0.60299999999999998</v>
      </c>
      <c r="E37" s="38" t="s">
        <v>89</v>
      </c>
      <c r="F37" s="38">
        <v>132</v>
      </c>
      <c r="G37" s="38">
        <v>245</v>
      </c>
      <c r="H37" s="38">
        <v>2.369999885559082</v>
      </c>
      <c r="I37" s="24"/>
      <c r="J37" s="24"/>
      <c r="K37" s="13"/>
      <c r="L37" s="22"/>
      <c r="M37" s="22"/>
      <c r="N37" s="31" t="str" cm="1">
        <f t="array" aca="1" ref="N37" ca="1">IF(INDIRECT("M" &amp; ROW())="x", INDIRECT("B" &amp; ROW()) &amp; IF(INDIRECT("E" &amp; ROW())="x", " in 2", " in 3"), "")</f>
        <v/>
      </c>
    </row>
    <row r="38" spans="1:14" ht="187.2" x14ac:dyDescent="0.3">
      <c r="A38" s="41"/>
      <c r="B38" s="42" t="s">
        <v>164</v>
      </c>
      <c r="C38" s="41" t="s">
        <v>165</v>
      </c>
      <c r="D38" s="43">
        <v>0.39700000000000002</v>
      </c>
      <c r="E38" s="41"/>
      <c r="F38" s="41">
        <v>65</v>
      </c>
      <c r="G38" s="41">
        <v>39</v>
      </c>
      <c r="H38" s="41">
        <v>1.6210000514984131</v>
      </c>
      <c r="I38" s="24">
        <v>1.66</v>
      </c>
      <c r="J38" s="24">
        <v>1.75</v>
      </c>
      <c r="K38" s="46" t="s">
        <v>171</v>
      </c>
      <c r="L38" s="22">
        <v>6</v>
      </c>
      <c r="M38" s="37" t="s">
        <v>89</v>
      </c>
      <c r="N38" s="31" t="str" cm="1">
        <f t="array" aca="1" ref="N38" ca="1">IF(INDIRECT("M" &amp; ROW())="x", INDIRECT("B" &amp; ROW()) &amp; IF(INDIRECT("E" &amp; ROW())="x", " in 2", " in 3"), "")</f>
        <v>Rebecca Sramkova in 3</v>
      </c>
    </row>
    <row r="39" spans="1:14" x14ac:dyDescent="0.3">
      <c r="A39" s="38">
        <v>8</v>
      </c>
      <c r="B39" s="45" t="s">
        <v>166</v>
      </c>
      <c r="C39" s="38" t="s">
        <v>167</v>
      </c>
      <c r="D39" s="40">
        <v>0.73340000000000005</v>
      </c>
      <c r="E39" s="38"/>
      <c r="F39" s="38">
        <v>96</v>
      </c>
      <c r="G39" s="38">
        <v>224</v>
      </c>
      <c r="H39" s="38">
        <v>1.437000036239624</v>
      </c>
      <c r="I39" s="24">
        <v>1.38</v>
      </c>
      <c r="J39" s="24">
        <v>1.55</v>
      </c>
      <c r="K39" s="13"/>
      <c r="L39" s="22"/>
      <c r="M39" s="37" t="s">
        <v>89</v>
      </c>
      <c r="N39" s="31" t="str" cm="1">
        <f t="array" aca="1" ref="N39" ca="1">IF(INDIRECT("M" &amp; ROW())="x", INDIRECT("B" &amp; ROW()) &amp; IF(INDIRECT("E" &amp; ROW())="x", " in 2", " in 3"), "")</f>
        <v>Dalma Galfi in 3</v>
      </c>
    </row>
    <row r="40" spans="1:14" ht="187.2" x14ac:dyDescent="0.3">
      <c r="A40" s="41"/>
      <c r="B40" s="44" t="s">
        <v>168</v>
      </c>
      <c r="C40" s="41" t="s">
        <v>82</v>
      </c>
      <c r="D40" s="43">
        <v>0.2666</v>
      </c>
      <c r="E40" s="41" t="s">
        <v>89</v>
      </c>
      <c r="F40" s="41">
        <v>66</v>
      </c>
      <c r="G40" s="41">
        <v>116</v>
      </c>
      <c r="H40" s="41">
        <v>2.9200000762939453</v>
      </c>
      <c r="I40" s="24"/>
      <c r="J40" s="24"/>
      <c r="K40" s="46" t="s">
        <v>172</v>
      </c>
      <c r="L40" s="22">
        <v>6</v>
      </c>
      <c r="M40" s="22"/>
      <c r="N40" s="31" t="str" cm="1">
        <f t="array" aca="1" ref="N40" ca="1">IF(INDIRECT("M" &amp; ROW())="x", INDIRECT("B" &amp; ROW()) &amp; IF(INDIRECT("E" &amp; ROW())="x", " in 2", " in 3"), "")</f>
        <v/>
      </c>
    </row>
    <row r="41" spans="1:14" x14ac:dyDescent="0.3">
      <c r="A41" s="22"/>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22"/>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22"/>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22"/>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22"/>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22"/>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22"/>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22"/>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22"/>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22"/>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22"/>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H20">
    <sortCondition ref="A7:A20"/>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H15" sqref="H15"/>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2025-10-14T05:30:25Z</dcterms:modified>
</cp:coreProperties>
</file>