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8_{747D7D6D-9A1F-45D8-8C86-981AA058BC37}" xr6:coauthVersionLast="47" xr6:coauthVersionMax="47" xr10:uidLastSave="{00000000-0000-0000-0000-000000000000}"/>
  <bookViews>
    <workbookView xWindow="-12" yWindow="468" windowWidth="23040" windowHeight="11292"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22" i="1" a="1"/>
  <c r="N26" i="1" a="1"/>
  <c r="N25" i="1" a="1"/>
  <c r="N23" i="1" a="1"/>
  <c r="N24" i="1" a="1"/>
  <c r="N21" i="1" a="1"/>
  <c r="N34" i="1" a="1"/>
  <c r="N160" i="1" a="1"/>
  <c r="N52" i="1" a="1"/>
  <c r="N141" i="6" a="1"/>
  <c r="N44" i="1" a="1"/>
  <c r="N29" i="6" a="1"/>
  <c r="N132" i="1" a="1"/>
  <c r="N51" i="6" a="1"/>
  <c r="N106" i="6" a="1"/>
  <c r="N74" i="1" a="1"/>
  <c r="N198" i="6" a="1"/>
  <c r="N48" i="6" a="1"/>
  <c r="N185" i="6" a="1"/>
  <c r="N187" i="6" a="1"/>
  <c r="N144" i="1" a="1"/>
  <c r="N90" i="1" a="1"/>
  <c r="N141" i="1" a="1"/>
  <c r="N158" i="6" a="1"/>
  <c r="N72" i="1" a="1"/>
  <c r="N196" i="6" a="1"/>
  <c r="N145" i="1" a="1"/>
  <c r="N134" i="6" a="1"/>
  <c r="N33" i="6" a="1"/>
  <c r="N174" i="6" a="1"/>
  <c r="N73" i="1" a="1"/>
  <c r="N193" i="6" a="1"/>
  <c r="N162" i="6" a="1"/>
  <c r="N138" i="1" a="1"/>
  <c r="N116" i="1" a="1"/>
  <c r="N53" i="6" a="1"/>
  <c r="N40" i="1" a="1"/>
  <c r="N75" i="6" a="1"/>
  <c r="N102" i="1" a="1"/>
  <c r="N62" i="6" a="1"/>
  <c r="N7" i="1" a="1"/>
  <c r="N66" i="1" a="1"/>
  <c r="N183" i="6" a="1"/>
  <c r="N208" i="6" a="1"/>
  <c r="N146" i="1" a="1"/>
  <c r="N12" i="1" a="1"/>
  <c r="N150" i="1" a="1"/>
  <c r="N169" i="6" a="1"/>
  <c r="N13" i="1" a="1"/>
  <c r="N60" i="6" a="1"/>
  <c r="N107" i="1" a="1"/>
  <c r="N85" i="1" a="1"/>
  <c r="N122" i="6" a="1"/>
  <c r="N168" i="6" a="1"/>
  <c r="N8" i="6" a="1"/>
  <c r="N194" i="6" a="1"/>
  <c r="N21" i="6" a="1"/>
  <c r="N212" i="6" a="1"/>
  <c r="N81" i="1" a="1"/>
  <c r="N10" i="1" a="1"/>
  <c r="N22" i="6" a="1"/>
  <c r="N104" i="6" a="1"/>
  <c r="N111" i="1" a="1"/>
  <c r="N163" i="6" a="1"/>
  <c r="N86" i="6" a="1"/>
  <c r="N108" i="1" a="1"/>
  <c r="N122" i="1" a="1"/>
  <c r="N35" i="6" a="1"/>
  <c r="N29" i="1" a="1"/>
  <c r="N136" i="1" a="1"/>
  <c r="N88" i="1" a="1"/>
  <c r="N56" i="6" a="1"/>
  <c r="N33" i="1" a="1"/>
  <c r="N28" i="1" a="1"/>
  <c r="N197" i="6" a="1"/>
  <c r="N61" i="6" a="1"/>
  <c r="N124" i="6" a="1"/>
  <c r="N164" i="6" a="1"/>
  <c r="N30" i="6" a="1"/>
  <c r="N171" i="6" a="1"/>
  <c r="N157" i="1" a="1"/>
  <c r="N85" i="6" a="1"/>
  <c r="N59" i="6" a="1"/>
  <c r="N17" i="1" a="1"/>
  <c r="N58" i="6" a="1"/>
  <c r="N104" i="1" a="1"/>
  <c r="N46" i="6" a="1"/>
  <c r="N115" i="6" a="1"/>
  <c r="N167" i="1" a="1"/>
  <c r="N112" i="1" a="1"/>
  <c r="N41" i="6" a="1"/>
  <c r="N107" i="6" a="1"/>
  <c r="N137" i="6" a="1"/>
  <c r="N20" i="1" a="1"/>
  <c r="N76" i="6" a="1"/>
  <c r="N49" i="6" a="1"/>
  <c r="N47" i="6" a="1"/>
  <c r="N135" i="6" a="1"/>
  <c r="N42" i="6" a="1"/>
  <c r="N99" i="6" a="1"/>
  <c r="N94" i="6" a="1"/>
  <c r="N113" i="6" a="1"/>
  <c r="N19" i="1" a="1"/>
  <c r="N93" i="6" a="1"/>
  <c r="N97" i="6" a="1"/>
  <c r="N88" i="6" a="1"/>
  <c r="N200" i="6" a="1"/>
  <c r="N111" i="6" a="1"/>
  <c r="N27" i="6" a="1"/>
  <c r="N74" i="6" a="1"/>
  <c r="N19" i="6" a="1"/>
  <c r="N138" i="6" a="1"/>
  <c r="N171" i="1" a="1"/>
  <c r="N126" i="1" a="1"/>
  <c r="N119" i="6" a="1"/>
  <c r="N119" i="1" a="1"/>
  <c r="N175" i="6" a="1"/>
  <c r="N109" i="1" a="1"/>
  <c r="N156" i="1" a="1"/>
  <c r="N56" i="1" a="1"/>
  <c r="N11" i="1" a="1"/>
  <c r="N36" i="6" a="1"/>
  <c r="N26" i="6" a="1"/>
  <c r="N31" i="1" a="1"/>
  <c r="N172" i="6" a="1"/>
  <c r="N128" i="6" a="1"/>
  <c r="N55" i="6" a="1"/>
  <c r="N166" i="1" a="1"/>
  <c r="N66" i="6" a="1"/>
  <c r="N204" i="6" a="1"/>
  <c r="N75" i="1" a="1"/>
  <c r="N181" i="6" a="1"/>
  <c r="N98" i="6" a="1"/>
  <c r="N139" i="1" a="1"/>
  <c r="N118" i="6" a="1"/>
  <c r="N96" i="1" a="1"/>
  <c r="N121" i="1" a="1"/>
  <c r="N68" i="6" a="1"/>
  <c r="N80" i="1" a="1"/>
  <c r="N186" i="6" a="1"/>
  <c r="N31" i="6" a="1"/>
  <c r="N101" i="6" a="1"/>
  <c r="N159" i="6" a="1"/>
  <c r="N57" i="6" a="1"/>
  <c r="N57" i="1" a="1"/>
  <c r="N207" i="6" a="1"/>
  <c r="N192" i="6" a="1"/>
  <c r="N178" i="6" a="1"/>
  <c r="N11" i="6" a="1"/>
  <c r="N24" i="6" a="1"/>
  <c r="N157" i="6" a="1"/>
  <c r="N162" i="1" a="1"/>
  <c r="N190" i="6" a="1"/>
  <c r="N59" i="1" a="1"/>
  <c r="N114" i="6" a="1"/>
  <c r="N116" i="6" a="1"/>
  <c r="N214" i="6" a="1"/>
  <c r="N73" i="6" a="1"/>
  <c r="N46" i="1" a="1"/>
  <c r="N50" i="6" a="1"/>
  <c r="N126" i="6" a="1"/>
  <c r="N42" i="1" a="1"/>
  <c r="N64" i="1" a="1"/>
  <c r="N71" i="6" a="1"/>
  <c r="N79" i="6" a="1"/>
  <c r="N71" i="1" a="1"/>
  <c r="N55" i="1" a="1"/>
  <c r="N151" i="1" a="1"/>
  <c r="N167" i="6" a="1"/>
  <c r="N147" i="6" a="1"/>
  <c r="N25" i="6" a="1"/>
  <c r="N81" i="6" a="1"/>
  <c r="N43" i="1" a="1"/>
  <c r="N129" i="1" a="1"/>
  <c r="N84" i="6" a="1"/>
  <c r="N123" i="6" a="1"/>
  <c r="N146" i="6" a="1"/>
  <c r="N72" i="6" a="1"/>
  <c r="N136" i="6" a="1"/>
  <c r="N180" i="6" a="1"/>
  <c r="N152" i="1" a="1"/>
  <c r="N89" i="1" a="1"/>
  <c r="N37" i="6" a="1"/>
  <c r="N87" i="1" a="1"/>
  <c r="N117" i="1" a="1"/>
  <c r="N65" i="1" a="1"/>
  <c r="N131" i="1" a="1"/>
  <c r="N159" i="1" a="1"/>
  <c r="N153" i="6" a="1"/>
  <c r="N78" i="6" a="1"/>
  <c r="N147" i="1" a="1"/>
  <c r="N155" i="6" a="1"/>
  <c r="N148" i="6" a="1"/>
  <c r="N117" i="6" a="1"/>
  <c r="N209" i="6" a="1"/>
  <c r="N131" i="6" a="1"/>
  <c r="N82" i="1" a="1"/>
  <c r="N133" i="6" a="1"/>
  <c r="N50" i="1" a="1"/>
  <c r="N206" i="6" a="1"/>
  <c r="N43" i="6" a="1"/>
  <c r="N63" i="6" a="1"/>
  <c r="N92" i="1" a="1"/>
  <c r="N53" i="1" a="1"/>
  <c r="N156" i="6" a="1"/>
  <c r="N189" i="6" a="1"/>
  <c r="N82" i="6" a="1"/>
  <c r="N179" i="6" a="1"/>
  <c r="N99" i="1" a="1"/>
  <c r="N195" i="6" a="1"/>
  <c r="N15" i="6" a="1"/>
  <c r="N48" i="1" a="1"/>
  <c r="N17" i="6" a="1"/>
  <c r="N170" i="1" a="1"/>
  <c r="N96" i="6" a="1"/>
  <c r="N124" i="1" a="1"/>
  <c r="N108" i="6" a="1"/>
  <c r="N153" i="1" a="1"/>
  <c r="N184" i="6" a="1"/>
  <c r="N90" i="6" a="1"/>
  <c r="N36" i="1" a="1"/>
  <c r="N188" i="6" a="1"/>
  <c r="N40" i="6" a="1"/>
  <c r="N118" i="1" a="1"/>
  <c r="N103" i="1" a="1"/>
  <c r="N32" i="6" a="1"/>
  <c r="N63" i="1" a="1"/>
  <c r="N92" i="6" a="1"/>
  <c r="N132" i="6" a="1"/>
  <c r="N152" i="6" a="1"/>
  <c r="N165" i="1" a="1"/>
  <c r="N70" i="1" a="1"/>
  <c r="N7" i="6" a="1"/>
  <c r="N182" i="6" a="1"/>
  <c r="N120" i="6" a="1"/>
  <c r="N54" i="6" a="1"/>
  <c r="N49" i="1" a="1"/>
  <c r="N125" i="1" a="1"/>
  <c r="N210" i="6" a="1"/>
  <c r="N12" i="6" a="1"/>
  <c r="N105" i="6" a="1"/>
  <c r="N68" i="1" a="1"/>
  <c r="N169" i="1" a="1"/>
  <c r="N16" i="1" a="1"/>
  <c r="N38" i="1" a="1"/>
  <c r="N110" i="1" a="1"/>
  <c r="N47" i="1" a="1"/>
  <c r="N62" i="1" a="1"/>
  <c r="N113" i="1" a="1"/>
  <c r="N144" i="6" a="1"/>
  <c r="N176" i="6" a="1"/>
  <c r="N202" i="6" a="1"/>
  <c r="N120" i="1" a="1"/>
  <c r="N168" i="1" a="1"/>
  <c r="N87" i="6" a="1"/>
  <c r="N155" i="1" a="1"/>
  <c r="N14" i="1" a="1"/>
  <c r="N79" i="1" a="1"/>
  <c r="N110" i="6" a="1"/>
  <c r="N97" i="1" a="1"/>
  <c r="N151" i="6" a="1"/>
  <c r="N135" i="1" a="1"/>
  <c r="N28" i="6" a="1"/>
  <c r="N114" i="1" a="1"/>
  <c r="N60" i="1" a="1"/>
  <c r="N100" i="1" a="1"/>
  <c r="N143" i="1" a="1"/>
  <c r="N140" i="1" a="1"/>
  <c r="N70" i="6" a="1"/>
  <c r="N125" i="6" a="1"/>
  <c r="N13" i="6" a="1"/>
  <c r="N129" i="6" a="1"/>
  <c r="N37" i="1" a="1"/>
  <c r="N163" i="1" a="1"/>
  <c r="N199" i="6" a="1"/>
  <c r="N39" i="1" a="1"/>
  <c r="N102" i="6" a="1"/>
  <c r="N23" i="6" a="1"/>
  <c r="N9" i="6" a="1"/>
  <c r="N38" i="6" a="1"/>
  <c r="N149" i="1" a="1"/>
  <c r="N149" i="6" a="1"/>
  <c r="N109" i="6" a="1"/>
  <c r="N211" i="6" a="1"/>
  <c r="N89" i="6" a="1"/>
  <c r="N130" i="6" a="1"/>
  <c r="N67" i="6" a="1"/>
  <c r="N61" i="1" a="1"/>
  <c r="N161" i="1" a="1"/>
  <c r="N14" i="6" a="1"/>
  <c r="N130" i="1" a="1"/>
  <c r="N173" i="6" a="1"/>
  <c r="N140" i="6" a="1"/>
  <c r="N15" i="1" a="1"/>
  <c r="N84" i="1" a="1"/>
  <c r="N83" i="1" a="1"/>
  <c r="N105" i="1" a="1"/>
  <c r="N98" i="1" a="1"/>
  <c r="N16" i="6" a="1"/>
  <c r="N103" i="6" a="1"/>
  <c r="N145" i="6" a="1"/>
  <c r="N213" i="6" a="1"/>
  <c r="N165" i="6" a="1"/>
  <c r="N123" i="1" a="1"/>
  <c r="N95" i="6" a="1"/>
  <c r="N154" i="6" a="1"/>
  <c r="N39" i="6" a="1"/>
  <c r="N128" i="1" a="1"/>
  <c r="N52" i="6" a="1"/>
  <c r="N139" i="6" a="1"/>
  <c r="N205" i="6" a="1"/>
  <c r="N45" i="6" a="1"/>
  <c r="N35" i="1" a="1"/>
  <c r="N158" i="1" a="1"/>
  <c r="N51" i="1" a="1"/>
  <c r="N112" i="6" a="1"/>
  <c r="N154" i="1" a="1"/>
  <c r="N67" i="1" a="1"/>
  <c r="N142" i="6" a="1"/>
  <c r="N80" i="6" a="1"/>
  <c r="N54" i="1" a="1"/>
  <c r="N203" i="6" a="1"/>
  <c r="N77" i="1" a="1"/>
  <c r="N160" i="6" a="1"/>
  <c r="N77" i="6" a="1"/>
  <c r="N115" i="1" a="1"/>
  <c r="N142" i="1" a="1"/>
  <c r="N86" i="1" a="1"/>
  <c r="N137" i="1" a="1"/>
  <c r="N177" i="6" a="1"/>
  <c r="N101" i="1" a="1"/>
  <c r="N100" i="6" a="1"/>
  <c r="N20" i="6" a="1"/>
  <c r="N78" i="1" a="1"/>
  <c r="N65" i="6" a="1"/>
  <c r="N170" i="6" a="1"/>
  <c r="N27" i="1" a="1"/>
  <c r="N94" i="1" a="1"/>
  <c r="N127" i="1" a="1"/>
  <c r="N191" i="6" a="1"/>
  <c r="N133" i="1" a="1"/>
  <c r="N95" i="1" a="1"/>
  <c r="N76" i="1" a="1"/>
  <c r="N10" i="6" a="1"/>
  <c r="N44" i="6" a="1"/>
  <c r="N150" i="6" a="1"/>
  <c r="N148" i="1" a="1"/>
  <c r="N34" i="6" a="1"/>
  <c r="N143" i="6" a="1"/>
  <c r="N134" i="1" a="1"/>
  <c r="N8" i="1" a="1"/>
  <c r="N164" i="1" a="1"/>
  <c r="N166" i="6" a="1"/>
  <c r="N127" i="6" a="1"/>
  <c r="N41" i="1" a="1"/>
  <c r="N64" i="6" a="1"/>
  <c r="N91" i="1" a="1"/>
  <c r="N93" i="1" a="1"/>
  <c r="N121" i="6" a="1"/>
  <c r="N69" i="1" a="1"/>
  <c r="N106" i="1" a="1"/>
  <c r="N9" i="1" a="1"/>
  <c r="N201" i="6" a="1"/>
  <c r="N69" i="6" a="1"/>
  <c r="N91" i="6" a="1"/>
  <c r="N32" i="1" a="1"/>
  <c r="N45" i="1" a="1"/>
  <c r="N83" i="6" a="1"/>
  <c r="N58" i="1" a="1"/>
  <c r="N161" i="6" a="1"/>
  <c r="N21" i="1" l="1"/>
  <c r="N24" i="1"/>
  <c r="N23" i="1"/>
  <c r="N25" i="1"/>
  <c r="N26" i="1"/>
  <c r="N22" i="1"/>
  <c r="N161" i="6"/>
  <c r="N58" i="1"/>
  <c r="N83" i="6"/>
  <c r="N45" i="1"/>
  <c r="N32" i="1"/>
  <c r="N91" i="6"/>
  <c r="N69" i="6"/>
  <c r="N201" i="6"/>
  <c r="N9" i="1"/>
  <c r="N106" i="1"/>
  <c r="N69" i="1"/>
  <c r="N121" i="6"/>
  <c r="N93" i="1"/>
  <c r="N91" i="1"/>
  <c r="N64" i="6"/>
  <c r="N41" i="1"/>
  <c r="N127" i="6"/>
  <c r="N166" i="6"/>
  <c r="N164" i="1"/>
  <c r="N8" i="1"/>
  <c r="O8" i="1" s="1"/>
  <c r="N134" i="1"/>
  <c r="N143" i="6"/>
  <c r="N34" i="6"/>
  <c r="N148" i="1"/>
  <c r="N150" i="6"/>
  <c r="N44" i="6"/>
  <c r="N10" i="6"/>
  <c r="N76" i="1"/>
  <c r="N95" i="1"/>
  <c r="N133" i="1"/>
  <c r="N191" i="6"/>
  <c r="N127" i="1"/>
  <c r="N94" i="1"/>
  <c r="N27" i="1"/>
  <c r="N170" i="6"/>
  <c r="N65" i="6"/>
  <c r="N78" i="1"/>
  <c r="N20" i="6"/>
  <c r="N100" i="6"/>
  <c r="N101" i="1"/>
  <c r="N177" i="6"/>
  <c r="N137" i="1"/>
  <c r="N86" i="1"/>
  <c r="N142" i="1"/>
  <c r="N115" i="1"/>
  <c r="N77" i="6"/>
  <c r="N160" i="6"/>
  <c r="N77" i="1"/>
  <c r="N203" i="6"/>
  <c r="N54" i="1"/>
  <c r="N80" i="6"/>
  <c r="N142" i="6"/>
  <c r="N67" i="1"/>
  <c r="N154" i="1"/>
  <c r="N112" i="6"/>
  <c r="N51" i="1"/>
  <c r="N158" i="1"/>
  <c r="N35" i="1"/>
  <c r="N45" i="6"/>
  <c r="N205" i="6"/>
  <c r="N139" i="6"/>
  <c r="N52" i="6"/>
  <c r="N128" i="1"/>
  <c r="N39" i="6"/>
  <c r="N154" i="6"/>
  <c r="N95" i="6"/>
  <c r="N123" i="1"/>
  <c r="N165" i="6"/>
  <c r="N213" i="6"/>
  <c r="N145" i="6"/>
  <c r="N103" i="6"/>
  <c r="N16" i="6"/>
  <c r="N98" i="1"/>
  <c r="N105" i="1"/>
  <c r="N83" i="1"/>
  <c r="N84" i="1"/>
  <c r="N15" i="1"/>
  <c r="N140" i="6"/>
  <c r="N173" i="6"/>
  <c r="N130" i="1"/>
  <c r="N14" i="6"/>
  <c r="N161" i="1"/>
  <c r="N61" i="1"/>
  <c r="N67" i="6"/>
  <c r="N130" i="6"/>
  <c r="N89" i="6"/>
  <c r="N211" i="6"/>
  <c r="N109" i="6"/>
  <c r="N149" i="6"/>
  <c r="N149" i="1"/>
  <c r="N38" i="6"/>
  <c r="N9" i="6"/>
  <c r="N23" i="6"/>
  <c r="N102" i="6"/>
  <c r="N39" i="1"/>
  <c r="N199" i="6"/>
  <c r="N163" i="1"/>
  <c r="N37" i="1"/>
  <c r="N129" i="6"/>
  <c r="N13" i="6"/>
  <c r="N125" i="6"/>
  <c r="N70" i="6"/>
  <c r="N140" i="1"/>
  <c r="N143" i="1"/>
  <c r="N100" i="1"/>
  <c r="N60" i="1"/>
  <c r="N114" i="1"/>
  <c r="N28" i="6"/>
  <c r="N135" i="1"/>
  <c r="N151" i="6"/>
  <c r="N97" i="1"/>
  <c r="N110" i="6"/>
  <c r="N79" i="1"/>
  <c r="N14" i="1"/>
  <c r="N155" i="1"/>
  <c r="N87" i="6"/>
  <c r="N168" i="1"/>
  <c r="N120" i="1"/>
  <c r="N202" i="6"/>
  <c r="N176" i="6"/>
  <c r="N144" i="6"/>
  <c r="N113" i="1"/>
  <c r="N62" i="1"/>
  <c r="N47" i="1"/>
  <c r="N110" i="1"/>
  <c r="N38" i="1"/>
  <c r="N16" i="1"/>
  <c r="N169" i="1"/>
  <c r="N68" i="1"/>
  <c r="N105" i="6"/>
  <c r="N12" i="6"/>
  <c r="N210" i="6"/>
  <c r="N125" i="1"/>
  <c r="N49" i="1"/>
  <c r="N54" i="6"/>
  <c r="N120" i="6"/>
  <c r="N182" i="6"/>
  <c r="N7" i="6"/>
  <c r="N70" i="1"/>
  <c r="N165" i="1"/>
  <c r="N152" i="6"/>
  <c r="N132" i="6"/>
  <c r="N92" i="6"/>
  <c r="N63" i="1"/>
  <c r="N32" i="6"/>
  <c r="N103" i="1"/>
  <c r="N118" i="1"/>
  <c r="N40" i="6"/>
  <c r="N188" i="6"/>
  <c r="N36" i="1"/>
  <c r="N90" i="6"/>
  <c r="N184" i="6"/>
  <c r="N153" i="1"/>
  <c r="N108" i="6"/>
  <c r="N124" i="1"/>
  <c r="N96" i="6"/>
  <c r="N170" i="1"/>
  <c r="N17" i="6"/>
  <c r="N48" i="1"/>
  <c r="N15" i="6"/>
  <c r="N195" i="6"/>
  <c r="N99" i="1"/>
  <c r="N179" i="6"/>
  <c r="N82" i="6"/>
  <c r="N189" i="6"/>
  <c r="N156" i="6"/>
  <c r="N53" i="1"/>
  <c r="N92" i="1"/>
  <c r="N63" i="6"/>
  <c r="N43" i="6"/>
  <c r="N206" i="6"/>
  <c r="N50" i="1"/>
  <c r="N133" i="6"/>
  <c r="N82" i="1"/>
  <c r="N131" i="6"/>
  <c r="N209" i="6"/>
  <c r="N117" i="6"/>
  <c r="N148" i="6"/>
  <c r="N155" i="6"/>
  <c r="N147" i="1"/>
  <c r="N78" i="6"/>
  <c r="N153" i="6"/>
  <c r="N159" i="1"/>
  <c r="N131" i="1"/>
  <c r="N65" i="1"/>
  <c r="N117" i="1"/>
  <c r="N87" i="1"/>
  <c r="N37" i="6"/>
  <c r="N89" i="1"/>
  <c r="N152" i="1"/>
  <c r="N180" i="6"/>
  <c r="N136" i="6"/>
  <c r="N72" i="6"/>
  <c r="N146" i="6"/>
  <c r="N123" i="6"/>
  <c r="N84" i="6"/>
  <c r="N129" i="1"/>
  <c r="N43" i="1"/>
  <c r="N81" i="6"/>
  <c r="N25" i="6"/>
  <c r="N147" i="6"/>
  <c r="N167" i="6"/>
  <c r="N151" i="1"/>
  <c r="N55" i="1"/>
  <c r="N71" i="1"/>
  <c r="N79" i="6"/>
  <c r="N71" i="6"/>
  <c r="N64" i="1"/>
  <c r="N42" i="1"/>
  <c r="N126" i="6"/>
  <c r="N50" i="6"/>
  <c r="N46" i="1"/>
  <c r="N73" i="6"/>
  <c r="N214" i="6"/>
  <c r="N116" i="6"/>
  <c r="N114" i="6"/>
  <c r="N59" i="1"/>
  <c r="N190" i="6"/>
  <c r="N162" i="1"/>
  <c r="N157" i="6"/>
  <c r="N24" i="6"/>
  <c r="N11" i="6"/>
  <c r="N178" i="6"/>
  <c r="N192" i="6"/>
  <c r="N207" i="6"/>
  <c r="N57" i="1"/>
  <c r="N57" i="6"/>
  <c r="N159" i="6"/>
  <c r="N101" i="6"/>
  <c r="N31" i="6"/>
  <c r="N186" i="6"/>
  <c r="N80" i="1"/>
  <c r="N68" i="6"/>
  <c r="N121" i="1"/>
  <c r="N96" i="1"/>
  <c r="N118" i="6"/>
  <c r="N139" i="1"/>
  <c r="N98" i="6"/>
  <c r="N181" i="6"/>
  <c r="N75" i="1"/>
  <c r="N204" i="6"/>
  <c r="N66" i="6"/>
  <c r="N166" i="1"/>
  <c r="N55" i="6"/>
  <c r="N128" i="6"/>
  <c r="N172" i="6"/>
  <c r="N31" i="1"/>
  <c r="N26" i="6"/>
  <c r="N36" i="6"/>
  <c r="N11" i="1"/>
  <c r="N56" i="1"/>
  <c r="N156" i="1"/>
  <c r="N109" i="1"/>
  <c r="N175" i="6"/>
  <c r="N119" i="1"/>
  <c r="N119" i="6"/>
  <c r="N126" i="1"/>
  <c r="N171" i="1"/>
  <c r="N138" i="6"/>
  <c r="N19" i="6"/>
  <c r="N74" i="6"/>
  <c r="N27" i="6"/>
  <c r="N111" i="6"/>
  <c r="N200" i="6"/>
  <c r="N88" i="6"/>
  <c r="N97" i="6"/>
  <c r="N93" i="6"/>
  <c r="N19" i="1"/>
  <c r="N113" i="6"/>
  <c r="N94" i="6"/>
  <c r="N99" i="6"/>
  <c r="N42" i="6"/>
  <c r="N135" i="6"/>
  <c r="N47" i="6"/>
  <c r="N49" i="6"/>
  <c r="N76" i="6"/>
  <c r="N20" i="1"/>
  <c r="N137" i="6"/>
  <c r="N107" i="6"/>
  <c r="N41" i="6"/>
  <c r="N112" i="1"/>
  <c r="N167" i="1"/>
  <c r="N115" i="6"/>
  <c r="N46" i="6"/>
  <c r="N104" i="1"/>
  <c r="N58" i="6"/>
  <c r="N17" i="1"/>
  <c r="N59" i="6"/>
  <c r="N85" i="6"/>
  <c r="N157" i="1"/>
  <c r="N171" i="6"/>
  <c r="N30" i="6"/>
  <c r="N164" i="6"/>
  <c r="N124" i="6"/>
  <c r="N61" i="6"/>
  <c r="N197" i="6"/>
  <c r="N28" i="1"/>
  <c r="N33" i="1"/>
  <c r="N56" i="6"/>
  <c r="N88" i="1"/>
  <c r="N136" i="1"/>
  <c r="N29" i="1"/>
  <c r="N35" i="6"/>
  <c r="N122" i="1"/>
  <c r="N108" i="1"/>
  <c r="N86" i="6"/>
  <c r="N163" i="6"/>
  <c r="N111" i="1"/>
  <c r="N104" i="6"/>
  <c r="N22" i="6"/>
  <c r="N10" i="1"/>
  <c r="N81" i="1"/>
  <c r="N212" i="6"/>
  <c r="N21" i="6"/>
  <c r="N194" i="6"/>
  <c r="N8" i="6"/>
  <c r="N168" i="6"/>
  <c r="N122" i="6"/>
  <c r="N85" i="1"/>
  <c r="N107" i="1"/>
  <c r="N60" i="6"/>
  <c r="N13" i="1"/>
  <c r="N169" i="6"/>
  <c r="N150" i="1"/>
  <c r="N12" i="1"/>
  <c r="N146" i="1"/>
  <c r="N208" i="6"/>
  <c r="N183" i="6"/>
  <c r="N66" i="1"/>
  <c r="N7" i="1"/>
  <c r="O7" i="1" s="1"/>
  <c r="N62" i="6"/>
  <c r="N102" i="1"/>
  <c r="N75" i="6"/>
  <c r="N40" i="1"/>
  <c r="N53" i="6"/>
  <c r="N116" i="1"/>
  <c r="N138" i="1"/>
  <c r="N162" i="6"/>
  <c r="N193" i="6"/>
  <c r="N73" i="1"/>
  <c r="N174" i="6"/>
  <c r="N33" i="6"/>
  <c r="N134" i="6"/>
  <c r="N145" i="1"/>
  <c r="N196" i="6"/>
  <c r="N72" i="1"/>
  <c r="N158" i="6"/>
  <c r="N141" i="1"/>
  <c r="N90" i="1"/>
  <c r="N144" i="1"/>
  <c r="N187" i="6"/>
  <c r="N185" i="6"/>
  <c r="N48" i="6"/>
  <c r="N198" i="6"/>
  <c r="N74" i="1"/>
  <c r="N106" i="6"/>
  <c r="N51" i="6"/>
  <c r="N132" i="1"/>
  <c r="N29" i="6"/>
  <c r="N44" i="1"/>
  <c r="N141" i="6"/>
  <c r="N52" i="1"/>
  <c r="N160" i="1"/>
  <c r="N34"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<sst xmlns="http://schemas.openxmlformats.org/spreadsheetml/2006/main" count="254" uniqueCount="147">
  <si>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</si>
  <si>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</si>
  <si>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</si>
  <si>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</si>
  <si>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</si>
  <si>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</si>
  <si>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</si>
  <si>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</si>
  <si>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</si>
  <si>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</si>
  <si>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</si>
  <si>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</si>
  <si>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</si>
  <si>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</si>
  <si>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</si>
  <si>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</si>
  <si>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</si>
  <si>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</si>
  <si>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</si>
  <si>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</si>
  <si>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</si>
  <si>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</si>
  <si>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</si>
  <si>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</si>
  <si>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</si>
  <si>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</si>
  <si>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</si>
  <si>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</si>
  <si>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</si>
  <si>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</si>
  <si>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</si>
  <si>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</si>
  <si>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</si>
  <si>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</si>
  <si>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</si>
  <si>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</si>
  <si>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</si>
  <si>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</si>
  <si>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</si>
  <si>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</si>
  <si>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</si>
  <si>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</si>
  <si>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</si>
  <si>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</si>
  <si>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</si>
  <si>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</si>
  <si>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</si>
  <si>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</si>
  <si>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</si>
  <si>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</si>
  <si>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</si>
  <si>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</si>
  <si>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</si>
  <si>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Ningbo Open - Ningbo, World Tour, CHN, Hard, 13/10/2025, $1.064M, WTA 500                                                                                                                                                                                                                                                        </t>
  </si>
  <si>
    <t>Ekaterina Alexandrova</t>
  </si>
  <si>
    <t>RUS</t>
  </si>
  <si>
    <t>Yue Yuan</t>
  </si>
  <si>
    <t>CHN</t>
  </si>
  <si>
    <t>Mccartney Kessler</t>
  </si>
  <si>
    <t>USA</t>
  </si>
  <si>
    <t>Liudmila Samsonova</t>
  </si>
  <si>
    <t>Dayana Yastremska</t>
  </si>
  <si>
    <t>UKR</t>
  </si>
  <si>
    <t>Elena Rybakina</t>
  </si>
  <si>
    <t>KAZ</t>
  </si>
  <si>
    <t>Veronika Kudermetova</t>
  </si>
  <si>
    <t>Jasmine Paolini</t>
  </si>
  <si>
    <t>ITA</t>
  </si>
  <si>
    <t xml:space="preserve">Japan Open - Osaka, World Tour, JPN, Hard, 13/10/2025, $275K, WTA 250                                                                                                                                                                                                                                                        </t>
  </si>
  <si>
    <t>Elise Mertens</t>
  </si>
  <si>
    <t>BEL</t>
  </si>
  <si>
    <t>Tereza Valentova</t>
  </si>
  <si>
    <t>CZE</t>
  </si>
  <si>
    <t>Ann Li</t>
  </si>
  <si>
    <t>Rebecca Sramkova</t>
  </si>
  <si>
    <t>SVK</t>
  </si>
  <si>
    <t>Dalma Galfi</t>
  </si>
  <si>
    <t>HUN</t>
  </si>
  <si>
    <t>Leylah Annie Fernandez</t>
  </si>
  <si>
    <t>CAN</t>
  </si>
  <si>
    <t>Marie Bouzkova</t>
  </si>
  <si>
    <t>Viktorija Golubic</t>
  </si>
  <si>
    <t>SUI</t>
  </si>
  <si>
    <t>x</t>
  </si>
  <si>
    <r>
      <t xml:space="preserve">1st meeting. Hard win %'s are better for Kessler. 
Kessler had a very easy win over Kenin in the 1st round. She reached the 4th round in Beijing, 4th Round in Montreal 2025, 3rd Round in Miami 2025, Final in Austin 2025, 3rd Round in Dubai 2025, Title in Hobart 2025.
Samsonova had a 2 sets win over Guo in the 1st round. She reached the 3rd Round in Wuhan 2025, Quarter finals in Cleveland 2025, Quarter finals in Indian Wells 2025, Semi finals in Adelaide 2025.
12 month and 2025 stats are better for Samsonova. Kessler leads on return. Decent chance of 3 sets.
Stats for their last 10 favour Samsonova on serve.
</t>
    </r>
    <r>
      <rPr>
        <b/>
        <sz val="12"/>
        <color theme="1"/>
        <rFont val="Calibri"/>
        <family val="2"/>
        <scheme val="minor"/>
      </rPr>
      <t xml:space="preserve">Lay Kessler around 1.65 and remove liability at 2.10. </t>
    </r>
  </si>
  <si>
    <r>
      <t xml:space="preserve">Kudermetova 3-2. Most recent Aug 2025, hard, Paolini in 3. Kudermetova won on hard in Aug 2021, 2 sets. She won on hard in 2019, 3 sets. She also won on hard in 2017, 2 sets. Paolini's other win was on clay in 2017, 3 sets. Hard win %'s are better for Paolini.
Kudermetova reached the Semi finals in Cincinnati 2025, 3rd Round in Montreal 2025, 4th Round at the Australian Open 2025, Quarter finals in Hobart 2025.
Paolini reached the Semi final in Wuhan, Quarter final in Beijing, 3rd round at the US Open, Final in Cincinnati, Semi final in Miami, 4th round in Indian Wells, 3rd round of the Australian Open. 
12 month and 2025 stats are better for Kudermetova on serve. return stats favour Paolini. Recent performances are better for Paolini.
</t>
    </r>
    <r>
      <rPr>
        <b/>
        <sz val="12"/>
        <color theme="1"/>
        <rFont val="Calibri"/>
        <family val="2"/>
        <scheme val="minor"/>
      </rPr>
      <t>Back Paolini around 2.00 to 2.20 and remove liability at 1.60.</t>
    </r>
  </si>
  <si>
    <r>
      <t xml:space="preserve">H2H 1-1. Most recent Aug 2024, hard, Alexandrova in 2. Yuan won on clay in July 2024, 3 sets. Hard win %'s are better for Alexandrova. 
Alexandrova reached the 3rd round in Wuhan, Final in Seoul, 4th round of the US Open, Final in Monterrey, 4th round in Cincinnati, Semi final in Doha.
Yuan reached the 2nd round last year. 2 sets win over Yuan as slight underdog in the 1st round. 3rd Round in Cincinnati 2025, 3rd Round in Brisbane 2025, Semi finals in Hong Kong 2024.
12 month and 2025 hard stats are stronger for Alexandrova. Stats for their last 10 on hard also favour her. 
</t>
    </r>
    <r>
      <rPr>
        <b/>
        <sz val="12"/>
        <color theme="1"/>
        <rFont val="Calibri"/>
        <family val="2"/>
        <scheme val="minor"/>
      </rPr>
      <t>Back Alexandrova around 1.75 to 1.90 and remove liability at 1.40.</t>
    </r>
  </si>
  <si>
    <r>
      <t xml:space="preserve">Rybakina 2-0. Most recent Aug 2025, hard, 3 sets. She won on hard in Jan 2025, 2 sets. Hard win %'s are better for Rybakina.
Yastremska reached the 4th Round in Montreal 2025, 3rd Round in Indian Wells 2025, 3rd Round in Dubai 2025, 3rd Round at the Australian Open 2025, Quarter finals in Hobart 2025. 
Rybakina reached the Quarter final in Wuhan, 4th round of the US Open, Semi final in Cincinnati, Semi final in Montreal, Semi final in Washington, 4th round in Indian Wells, Semi final in Dubai, Quarter final in Doha, 4th round at the Australian Open. 
12 month and 2025 stats are stronger for Rybakina. 
</t>
    </r>
    <r>
      <rPr>
        <b/>
        <sz val="12"/>
        <color theme="1"/>
        <rFont val="Calibri"/>
        <family val="2"/>
        <scheme val="minor"/>
      </rPr>
      <t>Back Rybakina around 1.70 to 1.85 and remove liability at 1.40.</t>
    </r>
  </si>
  <si>
    <r>
      <t xml:space="preserve">1st meeting. Hard win %'s are a little better for Galfi. 
Galfi has come through the qual rounds. 2 sets win over Parks in the 1st round. She hasn't won a main draw WTA hard match in the last 12 months.
Fernandez had a 2 sets win over Baptiste in the 1st round. She reached the 3rd Round at the US Open 2025, Title in Washington 2025, 3rd Round in Doha 2025, Quarter finals in Abu Dhabi 2025, 3rd Round at the Australian Open 2025, Semi finals in Hong Kong 2024, Quarter finals in Tokyo 2024.
12 month and 2025 stats are stronger for Galfi on serve. Most of her matches were in qual rounds. 
</t>
    </r>
    <r>
      <rPr>
        <b/>
        <sz val="12"/>
        <color theme="1"/>
        <rFont val="Calibri"/>
        <family val="2"/>
        <scheme val="minor"/>
      </rPr>
      <t>Back Samsonova around 1.80 to 1.90 and remove liability at 1.45.</t>
    </r>
  </si>
  <si>
    <r>
      <t xml:space="preserve">Li 2-0. Most recent Aug 2025, hard, 3 sets. 2 sets win on clay in July 2024. Hard win %'s favour Li.
Li beat Gracheva in 2 sets in the 1st round. 2nd round in Wuhan. 4th round at the US Open. Final in Cleveland. Quarter final in Prague. Final in Merida. 
Sramkova had an easy win over Garland in the 1st round. She reached the 2nd round in Wuhan, taking Sabalenka to 3 sets. Quarter final in Monterrey. Quarter final in Merida. 3rd round in Doha. Final in Jiujiang. 
12 month and 2025 stats are stronger for Li. Stats for the last 10 also favour her. She has the better ROI in the last year.
</t>
    </r>
    <r>
      <rPr>
        <b/>
        <sz val="12"/>
        <color theme="1"/>
        <rFont val="Calibri"/>
        <family val="2"/>
        <scheme val="minor"/>
      </rPr>
      <t>Back Li around 2.20 to 2.30 and remove liability at 1.70.</t>
    </r>
  </si>
  <si>
    <r>
      <t xml:space="preserve">1st meeting. Hard win %'s are better for Valentova. 
Mertens reached the 2nd round last year. 2 close sets win over Bucsa in the 1st round. 3rd Round at the US Open 2025, Quarter finals in Monterrey 2025, 3rd Round in Doha 2025, Final in Hobart 2025.
Valentova has come through the qual rounds. Very easy win over Eala in the 1st round. 2nd round of the US Open. Semi final in Prague. CH title in July. 
12 month and 2025 WTA stats favour Valentova. A lot of her matches are in qual rounds. This should be close.
</t>
    </r>
    <r>
      <rPr>
        <b/>
        <sz val="12"/>
        <color theme="1"/>
        <rFont val="Calibri"/>
        <family val="2"/>
        <scheme val="minor"/>
      </rPr>
      <t xml:space="preserve">Lay Mertens around 1.65 and remove liability at 2.10. </t>
    </r>
  </si>
  <si>
    <r>
      <t xml:space="preserve">Bouzkova 3-2. Most recent Nov 2024, hard, Golubic in 2. Bouzkova won on hard in Jan 2024, 2 sets. She won indoors in Nov 2023, 2 sets. Golubic won in hard in 2019, 2 sets. Bouzkova won on hard in 2018. Hard win %'s are a little better for Golubic. 
Bouzkova reached the 2nd round last year. Very easy win over Shibahara in the 1st round. 4th Round in Beijing 2025, Semi finals in Monterrey 2025, 3rd Round in Montreal 2025, Title in Prague 2025, Quarter finals in Brisbane 2025, Semi finals in Jiujiang 2024.
Golubic had a 3 sets win over Andreescu as underdog in the 1st round. She won a CH title last week. 2nd round of the US Open. Quarter finals in Cleveland 2025, Title in Jiujiang 2024. 
12 month and 2025 stats favour Golubic on serve. Slight lead on return for Bouzkova. Golubic has the better ROI. Good chance of 3 sets. 
</t>
    </r>
    <r>
      <rPr>
        <b/>
        <sz val="12"/>
        <color theme="1"/>
        <rFont val="Calibri"/>
        <family val="2"/>
        <scheme val="minor"/>
      </rPr>
      <t xml:space="preserve">Lay Bouzkova around 1.25 and remove liability at 1.50. </t>
    </r>
  </si>
  <si>
    <t xml:space="preserve">Almaty Open - Almaty, World Tour, KAZ, I.hard, 13/10/2025, $1.085M, ATP 250                                                                                                                                                                                                                                                        </t>
  </si>
  <si>
    <t>Karen Khachanov</t>
  </si>
  <si>
    <t>Jan-Lennard Struff</t>
  </si>
  <si>
    <t>GER</t>
  </si>
  <si>
    <t>Luciano Darderi</t>
  </si>
  <si>
    <t>Shintaro Mochizuki</t>
  </si>
  <si>
    <t>JPN</t>
  </si>
  <si>
    <t>N/A</t>
  </si>
  <si>
    <t>Aleksandar Vukic</t>
  </si>
  <si>
    <t>AUS</t>
  </si>
  <si>
    <t>Alex Michelsen</t>
  </si>
  <si>
    <t>Adam Walton</t>
  </si>
  <si>
    <t>Daniil Medvedev</t>
  </si>
  <si>
    <t xml:space="preserve">European Open - Brussels, World Tour, BEL, I.hard, 13/10/2025, ˆ733K, ATP 250                                                                                                                                                                                                                                                        </t>
  </si>
  <si>
    <t>Nikoloz Basilashvili</t>
  </si>
  <si>
    <t>GEO</t>
  </si>
  <si>
    <t>Giovanni Mpetshi Perricard</t>
  </si>
  <si>
    <t>FRA</t>
  </si>
  <si>
    <t>ARG</t>
  </si>
  <si>
    <t>Botic Van De Zandschulp</t>
  </si>
  <si>
    <t>NED</t>
  </si>
  <si>
    <t>Eliot Spizzirri</t>
  </si>
  <si>
    <t xml:space="preserve">BNP Paribas Nordic Open - Stockholm, World Tour, SWE, I.hard, 13/10/2025, ˆ733K, ATP 250                                                                                                                                                                                                                                                        </t>
  </si>
  <si>
    <t>Tomas Martin Etcheverry</t>
  </si>
  <si>
    <t>Miomir Kecmanovic</t>
  </si>
  <si>
    <t>SRB</t>
  </si>
  <si>
    <t>Ugo Humbert</t>
  </si>
  <si>
    <t>Matteo Berrettini</t>
  </si>
  <si>
    <t>Jacob Fearnley</t>
  </si>
  <si>
    <t>GBR</t>
  </si>
  <si>
    <t>Elias Ymer</t>
  </si>
  <si>
    <t>SWE</t>
  </si>
  <si>
    <t>Lorenzo Sonego</t>
  </si>
  <si>
    <t>Holger Rune</t>
  </si>
  <si>
    <t>DEN</t>
  </si>
  <si>
    <t>Marton Fucsovics</t>
  </si>
  <si>
    <t>Aleksandar Kovacevic</t>
  </si>
  <si>
    <t>Lorenzo Musetti</t>
  </si>
  <si>
    <t>Yannick Hanfmann</t>
  </si>
  <si>
    <t>Damir Dzumhur</t>
  </si>
  <si>
    <t>BIH</t>
  </si>
  <si>
    <t>Felix Auger Aliassime</t>
  </si>
  <si>
    <t xml:space="preserve">Michelsen 2-0. Most recent June 2023, grass, 3 sets. He won on hard in March 2023, 2 sets. Indoor win %'s are better for Vukic. 
Vukic reached the Semi final last year. 3 sets win in the 1st round over Topo. CH semi in Oct 2024. 
Michelsen had a 2 sets win over Zhukayev in the 1st round. He reached the Semi finals in Metz 2024. 2nd round in Paris. 
12 month indoor stats favour Vukic on serve. 2025 hard stats favour Vukic on serve. Chance of 3 sets. 
Lay Michelsen around 1.40 and remove liability at 1.80. </t>
  </si>
  <si>
    <r>
      <t xml:space="preserve">1st meeting. Indoor win %'s are better for Mochizuki.
Darderi won 1 of his 6 indoor matches. 
Mochizuki beat Cazaux in 2 sets in the 1st round. He  reached a CH q final in Nov 2023. He had played 2 matches indoors since. 
2025 ATP hard stats are stronger for Darderi. Recent performances are better for Darderi.
</t>
    </r>
    <r>
      <rPr>
        <b/>
        <sz val="12"/>
        <color theme="1"/>
        <rFont val="Calibri"/>
        <family val="2"/>
        <scheme val="minor"/>
      </rPr>
      <t>Back Darderi around 2.20 to 2.30 and remove liability at 1.70.</t>
    </r>
  </si>
  <si>
    <r>
      <t xml:space="preserve">Walton 1-0 (Aug 2025, hard, 3 sets). Indoor win %'s are better for Walton. 
Walton had a 3 sets win over Schoolkate in the 1st round. He reached a CH final in Oct 2024. Has plays few indoor tournaments. 
Medvedev reached the Semi final in Marseille. 2nd round in Rotterdam. 
12 month hard stats are better for Medvedev. If he is interested in the tournament, he should win. 
</t>
    </r>
    <r>
      <rPr>
        <b/>
        <sz val="12"/>
        <color theme="1"/>
        <rFont val="Calibri"/>
        <family val="2"/>
        <scheme val="minor"/>
      </rPr>
      <t>Lay Medvedev and remove liability  at 1.30. Back Medvedev if he loses set 1.</t>
    </r>
  </si>
  <si>
    <r>
      <t xml:space="preserve">Khachanov 4-2. Most recent July 2022, clay, Khachanov in 3rd set tie break. 3 sets win on clay in 2020. Struff won indoors in 2019, 3 sets. Their last 5 matches went to 3 sets. Indoor win %'s favour Khachanov. 
Khachanov won the title last year. Semi final in Paris. Final in Vienna. 
Struff had a 3 sets win over Mcdonald in the 1st round. He reached the Quarter finals in Marseille 2025. 2nd rounds in Metz and Paris. 
12 month indoor stats are much stronger for Khachanov.
</t>
    </r>
    <r>
      <rPr>
        <b/>
        <sz val="12"/>
        <color theme="1"/>
        <rFont val="Calibri"/>
        <family val="2"/>
        <scheme val="minor"/>
      </rPr>
      <t>Back Khachanov around 1.95 to 2.20 and remove liability at 1.60.</t>
    </r>
  </si>
  <si>
    <r>
      <t xml:space="preserve">Perricard 1-0 (May 2025, clay, 3 sets). Indoor win %'s are a little better for Perricard. 
Basilashvili has come through the qual rounds. 2 sets win over Halys in the 1st round as slight underdog. Quarter finals in Montpellier 2025.
Perricard had a 3 sets win over Ruusuvuori in the 1st round. He reached the 2nd round in Paris. Title in Basel 2024. 
12 month indoor stats are stronger for Perricard.
</t>
    </r>
    <r>
      <rPr>
        <b/>
        <sz val="12"/>
        <color theme="1"/>
        <rFont val="Calibri"/>
        <family val="2"/>
        <scheme val="minor"/>
      </rPr>
      <t>Back Perricard around 2.00 to 2.20 and remove liability at 1.60.</t>
    </r>
  </si>
  <si>
    <r>
      <t xml:space="preserve">H2H 1-1. Most recent Feb 2020, indoors, Aliassime in 3. Dzumhur won on clay in 2017, 3 sets. Indoor win %'s favour Aliassime. 
Dzumhur had a 3rd set tie break win in the 1st round. he plays very few indoor tournaments. He did win 2 Davis Cup matches indoors in Feb. 
Aliassime won the Title in Montpellier 2025. 2nd round in Basel and Quarter final in Antwerp.
</t>
    </r>
    <r>
      <rPr>
        <b/>
        <sz val="12"/>
        <color theme="1"/>
        <rFont val="Calibri"/>
        <family val="2"/>
        <scheme val="minor"/>
      </rPr>
      <t>Back Aliassime above 1.70 or if he loses set 1.</t>
    </r>
  </si>
  <si>
    <r>
      <t xml:space="preserve">H2H 2-2. Most recent May 2025, clay, Musetti in 3. All their matches were on clay. Indoor win %'s are better for Hanfmann.
Musetti reached the Semi finals in Vienna 2024. 
Hanfmann has come through the qual rounds. 3 sets win over Arnaldi in the 1st round. He plays few indoor tournaments. 
12 month indoor stats favour Hanfmann on serve. 12 month hard stats favour Musetti. 
</t>
    </r>
    <r>
      <rPr>
        <b/>
        <sz val="12"/>
        <color theme="1"/>
        <rFont val="Calibri"/>
        <family val="2"/>
        <scheme val="minor"/>
      </rPr>
      <t>Lay Musetti around 1.25 and remove liability at 1.50. Chance of 3 sets.</t>
    </r>
  </si>
  <si>
    <r>
      <t xml:space="preserve">1st meeting. Indoor win %'s are better for Spizzirri. 
Zandschulp had a 2 sets win over Fonseca in the 1st round as underdog. reached the 2nd round in Basel in oct 2024. very little indoor success. 
Spizzirri has come through the qual rounds. 2 sets win over Martinez in the 1st round. CH final in Feb. CH semi in Nov. 
12 month indoor stats favour Spizzirri although this is his only tournament. 12 month hard stats are stronger for Zandschulp. 
</t>
    </r>
    <r>
      <rPr>
        <b/>
        <sz val="12"/>
        <color theme="1"/>
        <rFont val="Calibri"/>
        <family val="2"/>
        <scheme val="minor"/>
      </rPr>
      <t>Back Zandschulp around 2.10 to 2.30 and remove liability at 1.65. Chance of 3 sets.</t>
    </r>
  </si>
  <si>
    <r>
      <t xml:space="preserve">1st meeting. Indoor win %'s are better for Kovacevic. 
Sonego reached the 2nd round last season. 2 sets win over Fery in the 1st round. Quarter finals in Marseille 2025. 2nd round in Metz.
Kovacevic lost in the 1st round last year. In the 1st round, Carabelli retired in the 3rd round. He reached the Final in Montpellier 2025. CH title in Jan. 2nd round in Belgrade. 
12 month indoor stats favour Kovacevic on serve. 12 month and 2025 hard stats are stronger for Sonego. Chance of 3 sets. 
</t>
    </r>
    <r>
      <rPr>
        <b/>
        <sz val="12"/>
        <color theme="1"/>
        <rFont val="Calibri"/>
        <family val="2"/>
        <scheme val="minor"/>
      </rPr>
      <t>Lay Sonego around 1.30 and remove liability at 1.60. Lay set 1 winner.</t>
    </r>
  </si>
  <si>
    <r>
      <t xml:space="preserve">H2H 1-1. Most recent Oct 2023, indoors, Etcheverry in 3. Kecmanovic won on clay in 2022, straight sets. Indoor win %'s are even. 
Etcheverry reached 2nd rounds in Belgrade, Paris and Antwerp in 2024.
Kecmanovic reached the Quarter final last season. 2 sets win over Muller in the 1st round. 2nd round in Paris. 2nd round in Vienna. 
12 month indoor stats favour Etcheverry. 12 month hard stats are better for Kecmanovic overall. 
</t>
    </r>
    <r>
      <rPr>
        <b/>
        <sz val="12"/>
        <color theme="1"/>
        <rFont val="Calibri"/>
        <family val="2"/>
        <scheme val="minor"/>
      </rPr>
      <t xml:space="preserve">Back Kecmanovic around 2.00 to 2.20 and remove liability at 1.65. Lay set 1 winner. </t>
    </r>
  </si>
  <si>
    <r>
      <t xml:space="preserve">Berrettini 3-1. Most recent Aug 2023, hard, Berrettini in straight sets. He won on hard in 2022, 2 sets. Straight sets win on hard in Sep 2020. Humbert won indoors in 2017, 2 sets. 
Humbert won the Title in Marseille 2025, Final in Paris 2024. 2nd round in Basel. 
Berrettini reached the 2nd round last year. 2 sets win in the 1st round. Quarter finals in Vienna 2024. 
12 month indoor stats favour Humbert. 
</t>
    </r>
    <r>
      <rPr>
        <b/>
        <sz val="12"/>
        <color theme="1"/>
        <rFont val="Calibri"/>
        <family val="2"/>
        <scheme val="minor"/>
      </rPr>
      <t>Lay Berrettini around 1.55  to 1.60 and remove liability at 1.95. Chance of 3 sets. Sets should be tight.</t>
    </r>
  </si>
  <si>
    <r>
      <t xml:space="preserve">Rune 1-0 (March 2023, hard, 2 sets). 12 month indoor win %'s are better for Rune. Fucsovics leads in 2025. 
Rune reached the Semi finals in Paris 2024, Semi finals in Basel 2024. 
Fucsovics had an easy win over De Jong in the 1st round. He reached the 2nd round in Antwerp in Oct 2024. 2 poor Davis Cup losses last month.
12 month indoor stats favour Rune on serve. 
</t>
    </r>
    <r>
      <rPr>
        <b/>
        <sz val="12"/>
        <color theme="1"/>
        <rFont val="Calibri"/>
        <family val="2"/>
        <scheme val="minor"/>
      </rPr>
      <t xml:space="preserve">Back Rune around 1.90 to 2.10 and remove liability at 1.60. </t>
    </r>
  </si>
  <si>
    <r>
      <t xml:space="preserve">1st meeting. Indoor win %'s favour Ymer. 
Fearnley reached the 2nd round as qualifier last season. 3rd set tie break win over Griekspoor in the 1st round. 3 CH q finals in the last year.
Ymer gets a wild card entry. He lost in the 1st round last year. 2 sets win over his brother as underdog in the 1st round. His only indoor wins in the last year were in Challenger qual rounds. 
Indoor stats don't help much. 12 month Challenger hard stats favour Fearnley. The crowd will be with Ymer. 
</t>
    </r>
    <r>
      <rPr>
        <b/>
        <sz val="12"/>
        <color theme="1"/>
        <rFont val="Calibri"/>
        <family val="2"/>
        <scheme val="minor"/>
      </rPr>
      <t>Lay Fearnley around 1.15 and remove liability at 1.30. Back Fearnley around 1.75 to 1.85 and remove liability at 1.45.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</si>
</sst>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8">
    <xf numFmtId="0" fontId="0" fillId="0" borderId="0"/>
    <xf numFmtId="0" fontId="10" fillId="0" borderId="0"/>
    <xf numFmtId="0" fontId="9" fillId="0" borderId="0"/>
    <xf numFmtId="0" fontId="8" fillId="0" borderId="0"/>
    <xf numFmtId="0" fontId="7" fillId="0" borderId="0"/>
    <xf numFmtId="0" fontId="6" fillId="0" borderId="0"/>
    <xf numFmtId="0" fontId="2" fillId="0" borderId="0"/>
    <xf numFmtId="0" fontId="1" fillId="0" borderId="0"/>
  </cellStyleXfs>
  <cellXfs count="65">
    <xf numFmtId="0" fontId="0" fillId="0" borderId="0" xfId="0"/>
    <xf numFmtId="0" fontId="0" fillId="0" borderId="0" xfId="0" applyAlignment="1">
      <alignment horizontal="center"/>
    </xf>
    <xf numFmtId="0" fontId="0" fillId="0" borderId="0" xfId="0" applyAlignment="1">
      <alignment vertical="center"/>
    </xf>
    <xf numFmtId="0" fontId="12" fillId="0" borderId="0" xfId="0" applyFont="1" applyAlignment="1">
      <alignment horizontal="center"/>
    </xf>
    <xf numFmtId="49" fontId="12" fillId="0" borderId="0" xfId="0" applyNumberFormat="1" applyFont="1" applyAlignment="1">
      <alignment horizontal="center"/>
    </xf>
    <xf numFmtId="2" fontId="12" fillId="0" borderId="0" xfId="0" applyNumberFormat="1" applyFont="1" applyAlignment="1">
      <alignment horizontal="center"/>
    </xf>
    <xf numFmtId="0" fontId="12" fillId="3" borderId="0" xfId="0" applyFont="1" applyFill="1" applyAlignment="1">
      <alignment horizontal="center" vertical="center" wrapText="1"/>
    </xf>
    <xf numFmtId="0" fontId="12" fillId="0" borderId="0" xfId="0" applyFont="1" applyAlignment="1">
      <alignment horizontal="center" vertical="center" wrapText="1"/>
    </xf>
    <xf numFmtId="0" fontId="12" fillId="0" borderId="0" xfId="0" applyFont="1"/>
    <xf numFmtId="2" fontId="12" fillId="0" borderId="0" xfId="0" applyNumberFormat="1" applyFont="1"/>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0" borderId="0" xfId="0" applyFont="1" applyAlignment="1">
      <alignment horizontal="center" vertical="center" wrapText="1"/>
    </xf>
    <xf numFmtId="0" fontId="12" fillId="4" borderId="0" xfId="0" applyFont="1" applyFill="1" applyAlignment="1">
      <alignment horizontal="center"/>
    </xf>
    <xf numFmtId="0" fontId="12" fillId="5" borderId="0" xfId="0" applyFont="1" applyFill="1" applyAlignment="1">
      <alignment horizontal="center"/>
    </xf>
    <xf numFmtId="2" fontId="12" fillId="5" borderId="0" xfId="0" applyNumberFormat="1" applyFont="1" applyFill="1" applyAlignment="1">
      <alignment horizontal="center"/>
    </xf>
    <xf numFmtId="0" fontId="12" fillId="6" borderId="0" xfId="0" applyFont="1" applyFill="1" applyAlignment="1">
      <alignment horizontal="center" vertical="center" wrapText="1"/>
    </xf>
    <xf numFmtId="0" fontId="13" fillId="0" borderId="0" xfId="0" applyFont="1"/>
    <xf numFmtId="0" fontId="14" fillId="0" borderId="0" xfId="0" applyFont="1"/>
    <xf numFmtId="0" fontId="13" fillId="0" borderId="0" xfId="0" applyFont="1" applyAlignment="1">
      <alignment vertical="center"/>
    </xf>
    <xf numFmtId="0" fontId="5" fillId="2" borderId="0" xfId="0" applyFont="1" applyFill="1" applyAlignment="1">
      <alignment horizontal="center" vertical="center" wrapText="1"/>
    </xf>
    <xf numFmtId="0" fontId="11" fillId="0" borderId="0" xfId="0" applyFont="1" applyAlignment="1">
      <alignment horizontal="center" vertical="top"/>
    </xf>
    <xf numFmtId="49" fontId="11" fillId="0" borderId="0" xfId="0" applyNumberFormat="1" applyFont="1" applyAlignment="1">
      <alignment horizontal="center" vertical="top"/>
    </xf>
    <xf numFmtId="2" fontId="11" fillId="0" borderId="0" xfId="0" applyNumberFormat="1" applyFont="1" applyAlignment="1">
      <alignment horizontal="center" vertical="top"/>
    </xf>
    <xf numFmtId="0" fontId="4" fillId="2" borderId="0" xfId="0" applyFont="1" applyFill="1" applyAlignment="1">
      <alignment horizontal="center"/>
    </xf>
    <xf numFmtId="0" fontId="4" fillId="6" borderId="0" xfId="0" applyFont="1" applyFill="1" applyAlignment="1">
      <alignment horizontal="center"/>
    </xf>
    <xf numFmtId="0" fontId="12" fillId="0" borderId="0" xfId="0" applyFont="1" applyAlignment="1">
      <alignment horizontal="center" vertical="top"/>
    </xf>
    <xf numFmtId="0" fontId="3" fillId="0" borderId="0" xfId="0" applyFont="1" applyAlignment="1">
      <alignment horizontal="center" vertical="top"/>
    </xf>
    <xf numFmtId="0" fontId="12" fillId="0" borderId="0" xfId="0" applyFont="1" applyAlignment="1">
      <alignment horizontal="center" wrapText="1"/>
    </xf>
    <xf numFmtId="0" fontId="4" fillId="6" borderId="0" xfId="0" applyFont="1" applyFill="1" applyAlignment="1">
      <alignment horizontal="left" wrapText="1"/>
    </xf>
    <xf numFmtId="0" fontId="11" fillId="0" borderId="0" xfId="0" applyFont="1" applyAlignment="1">
      <alignment horizontal="center" vertical="top" wrapText="1"/>
    </xf>
    <xf numFmtId="0" fontId="11" fillId="0" borderId="0" xfId="0" applyFont="1" applyAlignment="1">
      <alignment horizontal="center" wrapText="1"/>
    </xf>
    <xf numFmtId="0" fontId="2" fillId="0" borderId="0" xfId="6" applyAlignment="1">
      <alignment horizontal="left"/>
    </xf>
    <xf numFmtId="0" fontId="2" fillId="0" borderId="2" xfId="6" applyBorder="1" applyAlignment="1">
      <alignment horizontal="center" vertical="top"/>
    </xf>
    <xf numFmtId="10" fontId="2" fillId="0" borderId="2" xfId="6" applyNumberFormat="1" applyBorder="1" applyAlignment="1">
      <alignment horizontal="center" vertical="top"/>
    </xf>
    <xf numFmtId="0" fontId="2" fillId="0" borderId="1" xfId="6" applyBorder="1" applyAlignment="1">
      <alignment horizontal="center" vertical="top"/>
    </xf>
    <xf numFmtId="10" fontId="2" fillId="0" borderId="1" xfId="6" applyNumberFormat="1" applyBorder="1" applyAlignment="1">
      <alignment horizontal="center" vertical="top"/>
    </xf>
    <xf numFmtId="0" fontId="2" fillId="0" borderId="0" xfId="6" applyAlignment="1">
      <alignment horizontal="left" vertical="top"/>
    </xf>
    <xf numFmtId="0" fontId="2" fillId="0" borderId="0" xfId="6" applyAlignment="1">
      <alignment vertical="top"/>
    </xf>
    <xf numFmtId="0" fontId="2" fillId="7" borderId="2" xfId="6" applyFill="1" applyBorder="1" applyAlignment="1">
      <alignment horizontal="center" vertical="top"/>
    </xf>
    <xf numFmtId="0" fontId="2" fillId="7" borderId="1" xfId="6" applyFill="1" applyBorder="1" applyAlignment="1">
      <alignment horizontal="center" vertical="top"/>
    </xf>
    <xf numFmtId="20" fontId="11" fillId="0" borderId="0" xfId="0" applyNumberFormat="1" applyFont="1" applyAlignment="1">
      <alignment horizontal="center" vertical="center" wrapText="1"/>
    </xf>
    <xf numFmtId="0" fontId="2" fillId="2" borderId="2" xfId="6" applyFill="1" applyBorder="1" applyAlignment="1">
      <alignment horizontal="center" vertical="top"/>
    </xf>
    <xf numFmtId="0" fontId="2" fillId="2" borderId="1" xfId="6" applyFill="1" applyBorder="1" applyAlignment="1">
      <alignment horizontal="center" vertical="top"/>
    </xf>
    <xf numFmtId="0" fontId="2" fillId="0" borderId="0" xfId="0" applyFont="1" applyAlignment="1">
      <alignment horizontal="center" vertical="top"/>
    </xf>
    <xf numFmtId="0" fontId="2" fillId="0" borderId="0" xfId="0" applyFont="1" applyAlignment="1">
      <alignment horizontal="left" vertical="center" wrapText="1"/>
    </xf>
    <xf numFmtId="0" fontId="1" fillId="0" borderId="0" xfId="7" applyAlignment="1">
      <alignment horizontal="left"/>
    </xf>
    <xf numFmtId="0" fontId="1" fillId="0" borderId="2" xfId="7" applyBorder="1" applyAlignment="1">
      <alignment horizontal="center" vertical="top"/>
    </xf>
    <xf numFmtId="10" fontId="1" fillId="0" borderId="2" xfId="7" applyNumberFormat="1" applyBorder="1" applyAlignment="1">
      <alignment horizontal="center" vertical="top"/>
    </xf>
    <xf numFmtId="49" fontId="1" fillId="0" borderId="2" xfId="7" applyNumberFormat="1" applyBorder="1" applyAlignment="1">
      <alignment horizontal="center" vertical="top"/>
    </xf>
    <xf numFmtId="0" fontId="1" fillId="0" borderId="1" xfId="7" applyBorder="1" applyAlignment="1">
      <alignment horizontal="center" vertical="top"/>
    </xf>
    <xf numFmtId="10" fontId="1" fillId="0" borderId="1" xfId="7" applyNumberFormat="1" applyBorder="1" applyAlignment="1">
      <alignment horizontal="center" vertical="top"/>
    </xf>
    <xf numFmtId="49" fontId="1" fillId="0" borderId="1" xfId="7" applyNumberFormat="1" applyBorder="1" applyAlignment="1">
      <alignment horizontal="center" vertical="top"/>
    </xf>
    <xf numFmtId="0" fontId="1" fillId="0" borderId="0" xfId="7" applyAlignment="1">
      <alignment horizontal="left" vertical="top"/>
    </xf>
    <xf numFmtId="0" fontId="1" fillId="0" borderId="0" xfId="7" applyAlignment="1">
      <alignment vertical="top"/>
    </xf>
    <xf numFmtId="0" fontId="1" fillId="7" borderId="2" xfId="7" applyFill="1" applyBorder="1" applyAlignment="1">
      <alignment horizontal="center" vertical="top"/>
    </xf>
    <xf numFmtId="0" fontId="1" fillId="7" borderId="1" xfId="7" applyFill="1" applyBorder="1" applyAlignment="1">
      <alignment horizontal="center" vertical="top"/>
    </xf>
    <xf numFmtId="0" fontId="1" fillId="2" borderId="1" xfId="7" applyFill="1" applyBorder="1" applyAlignment="1">
      <alignment horizontal="center" vertical="top"/>
    </xf>
    <xf numFmtId="0" fontId="1" fillId="2" borderId="2" xfId="7" applyFill="1" applyBorder="1" applyAlignment="1">
      <alignment horizontal="center" vertical="top"/>
    </xf>
    <xf numFmtId="0" fontId="1" fillId="0" borderId="0" xfId="0" applyFont="1" applyAlignment="1">
      <alignment horizontal="center" vertical="center" wrapText="1"/>
    </xf>
    <xf numFmtId="0" fontId="1" fillId="0" borderId="0" xfId="0" applyFont="1" applyAlignment="1">
      <alignment horizontal="center" vertical="top"/>
    </xf>
    <xf numFmtId="0" fontId="1" fillId="0" borderId="0" xfId="0" applyFont="1" applyAlignment="1">
      <alignment horizontal="left" vertical="center" wrapText="1"/>
    </xf>
    <xf numFmtId="0" fontId="12" fillId="4" borderId="0" xfId="0" applyFont="1" applyFill="1" applyAlignment="1">
      <alignment horizontal="center" vertical="top"/>
    </xf>
    <xf numFmtId="0" fontId="12" fillId="5" borderId="0" xfId="0" applyFont="1" applyFill="1" applyAlignment="1">
      <alignment horizontal="center" vertical="top"/>
    </xf>
  </cellXfs>
  <cellStyles count="8">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1FA300C2-6543-46E3-89C9-8F147261F9AB}"/>
    <cellStyle name="Normal 8" xfId="7" xr:uid="{FFFA543C-9E88-4A53-B4D3-76EC533DA102}"/>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63"/>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47" t="s">
        <v>92</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48">
        <v>1</v>
      </c>
      <c r="B7" s="56" t="s">
        <v>100</v>
      </c>
      <c r="C7" s="48" t="s">
        <v>101</v>
      </c>
      <c r="D7" s="49">
        <v>0.5595</v>
      </c>
      <c r="E7" s="50"/>
      <c r="F7" s="48">
        <v>84</v>
      </c>
      <c r="G7" s="48">
        <v>67</v>
      </c>
      <c r="H7" s="48">
        <v>2.5</v>
      </c>
      <c r="I7" s="24"/>
      <c r="J7" s="24">
        <v>2</v>
      </c>
      <c r="K7" s="42">
        <v>0.29166666666666669</v>
      </c>
      <c r="L7" s="22"/>
      <c r="M7" s="61" t="s">
        <v>83</v>
      </c>
      <c r="N7" s="31" t="str" cm="1">
        <f t="array" aca="1" ref="N7" ca="1">IF(INDIRECT("M" &amp; ROW())="x", INDIRECT("B" &amp; ROW()) &amp; IF(INDIRECT("E" &amp; ROW())="x", " in 2", " in 3"), "")</f>
        <v>Aleksandar Vukic in 3</v>
      </c>
      <c r="O7" s="22" t="str">
        <f ca="1">IF(N7="x", C7 &amp; IF(F7="x", " in 2", " in 3"), "")</f>
        <v/>
      </c>
    </row>
    <row r="8" spans="1:15" ht="187.2" x14ac:dyDescent="0.3">
      <c r="A8" s="51"/>
      <c r="B8" s="58" t="s">
        <v>102</v>
      </c>
      <c r="C8" s="51" t="s">
        <v>59</v>
      </c>
      <c r="D8" s="52">
        <v>0.4405</v>
      </c>
      <c r="E8" s="53" t="s">
        <v>83</v>
      </c>
      <c r="F8" s="51">
        <v>36</v>
      </c>
      <c r="G8" s="51">
        <v>46</v>
      </c>
      <c r="H8" s="51">
        <v>1.53</v>
      </c>
      <c r="I8" s="24">
        <v>1.63</v>
      </c>
      <c r="J8" s="24">
        <v>2</v>
      </c>
      <c r="K8" s="62" t="s">
        <v>134</v>
      </c>
      <c r="L8" s="22">
        <v>6.5</v>
      </c>
      <c r="M8" s="28"/>
      <c r="N8" s="31" t="str" cm="1">
        <f t="array" aca="1" ref="N8" ca="1">IF(INDIRECT("M" &amp; ROW())="x", INDIRECT("B" &amp; ROW()) &amp; IF(INDIRECT("E" &amp; ROW())="x", " in 2", " in 3"), "")</f>
        <v/>
      </c>
      <c r="O8" s="22" t="str">
        <f ca="1">IF(N8="x", C8 &amp; IF(F8="x", " in 2", " in 3"), "")</f>
        <v/>
      </c>
    </row>
    <row r="9" spans="1:15" x14ac:dyDescent="0.3">
      <c r="A9" s="48">
        <v>2</v>
      </c>
      <c r="B9" s="56" t="s">
        <v>96</v>
      </c>
      <c r="C9" s="48" t="s">
        <v>67</v>
      </c>
      <c r="D9" s="49">
        <v>0.42720000000000002</v>
      </c>
      <c r="E9" s="50"/>
      <c r="F9" s="48">
        <v>26</v>
      </c>
      <c r="G9" s="48">
        <v>138</v>
      </c>
      <c r="H9" s="48">
        <v>1.62</v>
      </c>
      <c r="I9" s="24">
        <v>1.71</v>
      </c>
      <c r="J9" s="24">
        <v>1.75</v>
      </c>
      <c r="K9" s="13"/>
      <c r="L9" s="22"/>
      <c r="M9" s="61" t="s">
        <v>83</v>
      </c>
      <c r="N9" s="31" t="str" cm="1">
        <f t="array" aca="1" ref="N9" ca="1">IF(INDIRECT("M" &amp; ROW())="x", INDIRECT("B" &amp; ROW()) &amp; IF(INDIRECT("E" &amp; ROW())="x", " in 2", " in 3"), "")</f>
        <v>Luciano Darderi in 3</v>
      </c>
    </row>
    <row r="10" spans="1:15" ht="156" x14ac:dyDescent="0.3">
      <c r="A10" s="51"/>
      <c r="B10" s="57" t="s">
        <v>97</v>
      </c>
      <c r="C10" s="51" t="s">
        <v>98</v>
      </c>
      <c r="D10" s="52">
        <v>0.57279999999999998</v>
      </c>
      <c r="E10" s="53" t="s">
        <v>83</v>
      </c>
      <c r="F10" s="51">
        <v>102</v>
      </c>
      <c r="G10" s="51" t="s">
        <v>99</v>
      </c>
      <c r="H10" s="51">
        <v>2.2999999999999998</v>
      </c>
      <c r="I10" s="24"/>
      <c r="J10" s="24"/>
      <c r="K10" s="62" t="s">
        <v>135</v>
      </c>
      <c r="L10" s="22">
        <v>6</v>
      </c>
      <c r="M10" s="28"/>
      <c r="N10" s="31" t="str" cm="1">
        <f t="array" aca="1" ref="N10" ca="1">IF(INDIRECT("M" &amp; ROW())="x", INDIRECT("B" &amp; ROW()) &amp; IF(INDIRECT("E" &amp; ROW())="x", " in 2", " in 3"), "")</f>
        <v/>
      </c>
    </row>
    <row r="11" spans="1:15" x14ac:dyDescent="0.3">
      <c r="A11" s="48">
        <v>3</v>
      </c>
      <c r="B11" s="56" t="s">
        <v>103</v>
      </c>
      <c r="C11" s="48" t="s">
        <v>101</v>
      </c>
      <c r="D11" s="49">
        <v>0.52149999999999996</v>
      </c>
      <c r="E11" s="50" t="s">
        <v>83</v>
      </c>
      <c r="F11" s="48">
        <v>76</v>
      </c>
      <c r="G11" s="48">
        <v>129</v>
      </c>
      <c r="H11" s="48">
        <v>7.179999828338623</v>
      </c>
      <c r="I11" s="24"/>
      <c r="J11" s="24"/>
      <c r="K11" s="13"/>
      <c r="L11" s="22"/>
      <c r="M11" s="22"/>
      <c r="N11" s="31" t="str" cm="1">
        <f t="array" aca="1" ref="N11" ca="1">IF(INDIRECT("M" &amp; ROW())="x", INDIRECT("B" &amp; ROW()) &amp; IF(INDIRECT("E" &amp; ROW())="x", " in 2", " in 3"), "")</f>
        <v/>
      </c>
    </row>
    <row r="12" spans="1:15" ht="171.6" x14ac:dyDescent="0.3">
      <c r="A12" s="51"/>
      <c r="B12" s="58" t="s">
        <v>104</v>
      </c>
      <c r="C12" s="51" t="s">
        <v>55</v>
      </c>
      <c r="D12" s="52">
        <v>0.47849999999999998</v>
      </c>
      <c r="E12" s="53"/>
      <c r="F12" s="51">
        <v>14</v>
      </c>
      <c r="G12" s="51">
        <v>345</v>
      </c>
      <c r="H12" s="51">
        <v>1.1210000514984131</v>
      </c>
      <c r="I12" s="24">
        <v>1.1599999999999999</v>
      </c>
      <c r="J12" s="24">
        <v>1.25</v>
      </c>
      <c r="K12" s="62" t="s">
        <v>136</v>
      </c>
      <c r="L12" s="22">
        <v>7</v>
      </c>
      <c r="M12" s="61" t="s">
        <v>83</v>
      </c>
      <c r="N12" s="31" t="str" cm="1">
        <f t="array" aca="1" ref="N12" ca="1">IF(INDIRECT("M" &amp; ROW())="x", INDIRECT("B" &amp; ROW()) &amp; IF(INDIRECT("E" &amp; ROW())="x", " in 2", " in 3"), "")</f>
        <v>Daniil Medvedev in 3</v>
      </c>
    </row>
    <row r="13" spans="1:15" x14ac:dyDescent="0.3">
      <c r="A13" s="48">
        <v>4</v>
      </c>
      <c r="B13" s="59" t="s">
        <v>93</v>
      </c>
      <c r="C13" s="48" t="s">
        <v>55</v>
      </c>
      <c r="D13" s="49">
        <v>0.4078</v>
      </c>
      <c r="E13" s="50" t="s">
        <v>83</v>
      </c>
      <c r="F13" s="48">
        <v>10</v>
      </c>
      <c r="G13" s="48">
        <v>2</v>
      </c>
      <c r="H13" s="48">
        <v>1.3700000047683716</v>
      </c>
      <c r="I13" s="24">
        <v>1.46</v>
      </c>
      <c r="J13" s="24">
        <v>1.5</v>
      </c>
      <c r="K13" s="13"/>
      <c r="L13" s="22"/>
      <c r="M13" s="61" t="s">
        <v>83</v>
      </c>
      <c r="N13" s="31" t="str" cm="1">
        <f t="array" aca="1" ref="N13" ca="1">IF(INDIRECT("M" &amp; ROW())="x", INDIRECT("B" &amp; ROW()) &amp; IF(INDIRECT("E" &amp; ROW())="x", " in 2", " in 3"), "")</f>
        <v>Karen Khachanov in 2</v>
      </c>
    </row>
    <row r="14" spans="1:15" ht="171.6" x14ac:dyDescent="0.3">
      <c r="A14" s="51"/>
      <c r="B14" s="57" t="s">
        <v>94</v>
      </c>
      <c r="C14" s="51" t="s">
        <v>95</v>
      </c>
      <c r="D14" s="52">
        <v>0.59219999999999995</v>
      </c>
      <c r="E14" s="53"/>
      <c r="F14" s="51">
        <v>98</v>
      </c>
      <c r="G14" s="51">
        <v>74</v>
      </c>
      <c r="H14" s="51">
        <v>3.2899999618530273</v>
      </c>
      <c r="I14" s="24"/>
      <c r="J14" s="24"/>
      <c r="K14" s="62" t="s">
        <v>137</v>
      </c>
      <c r="L14" s="22">
        <v>7.5</v>
      </c>
      <c r="M14" s="22"/>
      <c r="N14" s="31" t="str" cm="1">
        <f t="array" aca="1" ref="N14" ca="1">IF(INDIRECT("M" &amp; ROW())="x", INDIRECT("B" &amp; ROW()) &amp; IF(INDIRECT("E" &amp; ROW())="x", " in 2", " in 3"), "")</f>
        <v/>
      </c>
    </row>
    <row r="15" spans="1:15" x14ac:dyDescent="0.3">
      <c r="A15" s="22"/>
      <c r="B15" s="22"/>
      <c r="C15" s="22"/>
      <c r="D15" s="22"/>
      <c r="E15" s="23"/>
      <c r="F15" s="22"/>
      <c r="G15" s="22"/>
      <c r="H15" s="22"/>
      <c r="I15" s="24"/>
      <c r="J15" s="24"/>
      <c r="K15" s="13"/>
      <c r="L15" s="22"/>
      <c r="M15" s="22"/>
      <c r="N15" s="31" t="str" cm="1">
        <f t="array" aca="1" ref="N15" ca="1">IF(INDIRECT("M" &amp; ROW())="x", INDIRECT("B" &amp; ROW()) &amp; IF(INDIRECT("E" &amp; ROW())="x", " in 2", " in 3"), "")</f>
        <v/>
      </c>
    </row>
    <row r="16" spans="1:15" x14ac:dyDescent="0.3">
      <c r="A16" s="22"/>
      <c r="B16" s="22"/>
      <c r="C16" s="22"/>
      <c r="D16" s="22"/>
      <c r="E16" s="23"/>
      <c r="F16" s="22"/>
      <c r="G16" s="22"/>
      <c r="H16" s="22"/>
      <c r="I16" s="24"/>
      <c r="J16" s="24"/>
      <c r="K16" s="13"/>
      <c r="L16" s="22"/>
      <c r="M16" s="22"/>
      <c r="N16" s="31" t="str" cm="1">
        <f t="array" aca="1" ref="N16" ca="1">IF(INDIRECT("M" &amp; ROW())="x", INDIRECT("B" &amp; ROW()) &amp; IF(INDIRECT("E" &amp; ROW())="x", " in 2", " in 3"), "")</f>
        <v/>
      </c>
    </row>
    <row r="17" spans="1:14" x14ac:dyDescent="0.3">
      <c r="A17" s="54" t="s">
        <v>105</v>
      </c>
      <c r="B17" s="55"/>
      <c r="C17" s="55"/>
      <c r="D17" s="55"/>
      <c r="E17" s="55"/>
      <c r="F17" s="55"/>
      <c r="G17" s="55"/>
      <c r="H17" s="55"/>
      <c r="I17" s="24"/>
      <c r="J17" s="24"/>
      <c r="K17" s="13"/>
      <c r="L17" s="22"/>
      <c r="M17" s="22"/>
      <c r="N17" s="31" t="str" cm="1">
        <f t="array" aca="1" ref="N17" ca="1">IF(INDIRECT("M" &amp; ROW())="x", INDIRECT("B" &amp; ROW()) &amp; IF(INDIRECT("E" &amp; ROW())="x", " in 2", " in 3"), "")</f>
        <v/>
      </c>
    </row>
    <row r="18" spans="1:14" x14ac:dyDescent="0.3">
      <c r="A18" s="22"/>
      <c r="B18" s="22"/>
      <c r="C18" s="22"/>
      <c r="D18" s="14" t="s">
        <v>21</v>
      </c>
      <c r="E18" s="14" t="s">
        <v>22</v>
      </c>
      <c r="F18" s="14" t="s">
        <v>23</v>
      </c>
      <c r="G18" s="14" t="s">
        <v>24</v>
      </c>
      <c r="H18" s="15" t="s">
        <v>25</v>
      </c>
      <c r="I18" s="16" t="s">
        <v>26</v>
      </c>
      <c r="J18" s="16" t="s">
        <v>27</v>
      </c>
      <c r="K18" s="17" t="s">
        <v>28</v>
      </c>
      <c r="L18" s="25" t="s">
        <v>50</v>
      </c>
      <c r="M18" s="26"/>
      <c r="N18" s="30" t="s">
        <v>51</v>
      </c>
    </row>
    <row r="19" spans="1:14" x14ac:dyDescent="0.3">
      <c r="A19" s="48">
        <v>1</v>
      </c>
      <c r="B19" s="56" t="s">
        <v>106</v>
      </c>
      <c r="C19" s="48" t="s">
        <v>107</v>
      </c>
      <c r="D19" s="49">
        <v>0.50980000000000003</v>
      </c>
      <c r="E19" s="50"/>
      <c r="F19" s="48">
        <v>101</v>
      </c>
      <c r="G19" s="48">
        <v>88</v>
      </c>
      <c r="H19" s="48">
        <v>2.63</v>
      </c>
      <c r="I19" s="24"/>
      <c r="J19" s="24"/>
      <c r="K19" s="42">
        <v>0.52083333333333337</v>
      </c>
      <c r="L19" s="22"/>
      <c r="M19" s="22"/>
      <c r="N19" s="31" t="str" cm="1">
        <f t="array" aca="1" ref="N19" ca="1">IF(INDIRECT("M" &amp; ROW())="x", INDIRECT("B" &amp; ROW()) &amp; IF(INDIRECT("E" &amp; ROW())="x", " in 2", " in 3"), "")</f>
        <v/>
      </c>
    </row>
    <row r="20" spans="1:14" ht="171.6" x14ac:dyDescent="0.3">
      <c r="A20" s="51"/>
      <c r="B20" s="58" t="s">
        <v>108</v>
      </c>
      <c r="C20" s="51" t="s">
        <v>109</v>
      </c>
      <c r="D20" s="52">
        <v>0.49020000000000002</v>
      </c>
      <c r="E20" s="53" t="s">
        <v>83</v>
      </c>
      <c r="F20" s="51">
        <v>37</v>
      </c>
      <c r="G20" s="51">
        <v>7</v>
      </c>
      <c r="H20" s="51">
        <v>1.5</v>
      </c>
      <c r="I20" s="24">
        <v>1.58</v>
      </c>
      <c r="J20" s="24">
        <v>1.6</v>
      </c>
      <c r="K20" s="62" t="s">
        <v>138</v>
      </c>
      <c r="L20" s="22">
        <v>7.5</v>
      </c>
      <c r="M20" s="61" t="s">
        <v>83</v>
      </c>
      <c r="N20" s="31" t="str" cm="1">
        <f t="array" aca="1" ref="N20" ca="1">IF(INDIRECT("M" &amp; ROW())="x", INDIRECT("B" &amp; ROW()) &amp; IF(INDIRECT("E" &amp; ROW())="x", " in 2", " in 3"), "")</f>
        <v>Giovanni Mpetshi Perricard in 2</v>
      </c>
    </row>
    <row r="21" spans="1:14" x14ac:dyDescent="0.3">
      <c r="A21" s="48">
        <v>2</v>
      </c>
      <c r="B21" s="56" t="s">
        <v>131</v>
      </c>
      <c r="C21" s="48" t="s">
        <v>132</v>
      </c>
      <c r="D21" s="49">
        <v>0.38290000000000002</v>
      </c>
      <c r="E21" s="50"/>
      <c r="F21" s="48">
        <v>67</v>
      </c>
      <c r="G21" s="48">
        <v>399</v>
      </c>
      <c r="H21" s="48">
        <v>6.6999998092651367</v>
      </c>
      <c r="I21" s="24"/>
      <c r="J21" s="24"/>
      <c r="K21" s="13"/>
      <c r="L21" s="22"/>
      <c r="M21" s="22"/>
      <c r="N21" s="31" t="str" cm="1">
        <f t="array" aca="1" ref="N21" ca="1">IF(INDIRECT("M" &amp; ROW())="x", INDIRECT("B" &amp; ROW()) &amp; IF(INDIRECT("E" &amp; ROW())="x", " in 2", " in 3"), "")</f>
        <v/>
      </c>
    </row>
    <row r="22" spans="1:14" ht="156" x14ac:dyDescent="0.3">
      <c r="A22" s="51"/>
      <c r="B22" s="58" t="s">
        <v>133</v>
      </c>
      <c r="C22" s="51" t="s">
        <v>79</v>
      </c>
      <c r="D22" s="52">
        <v>0.61709999999999998</v>
      </c>
      <c r="E22" s="53" t="s">
        <v>83</v>
      </c>
      <c r="F22" s="51">
        <v>13</v>
      </c>
      <c r="G22" s="51">
        <v>13</v>
      </c>
      <c r="H22" s="51">
        <v>1.1330000162124634</v>
      </c>
      <c r="I22" s="24">
        <v>1.1599999999999999</v>
      </c>
      <c r="J22" s="24">
        <v>1.25</v>
      </c>
      <c r="K22" s="62" t="s">
        <v>139</v>
      </c>
      <c r="L22" s="22">
        <v>7.5</v>
      </c>
      <c r="M22" s="61" t="s">
        <v>83</v>
      </c>
      <c r="N22" s="31" t="str" cm="1">
        <f t="array" aca="1" ref="N22" ca="1">IF(INDIRECT("M" &amp; ROW())="x", INDIRECT("B" &amp; ROW()) &amp; IF(INDIRECT("E" &amp; ROW())="x", " in 2", " in 3"), "")</f>
        <v>Felix Auger Aliassime in 2</v>
      </c>
    </row>
    <row r="23" spans="1:14" x14ac:dyDescent="0.3">
      <c r="A23" s="48">
        <v>3</v>
      </c>
      <c r="B23" s="59" t="s">
        <v>129</v>
      </c>
      <c r="C23" s="48" t="s">
        <v>67</v>
      </c>
      <c r="D23" s="49">
        <v>0.21160000000000001</v>
      </c>
      <c r="E23" s="50" t="s">
        <v>83</v>
      </c>
      <c r="F23" s="48">
        <v>8</v>
      </c>
      <c r="G23" s="48">
        <v>32</v>
      </c>
      <c r="H23" s="48">
        <v>1.2899999618530273</v>
      </c>
      <c r="I23" s="24">
        <v>1.38</v>
      </c>
      <c r="J23" s="24">
        <v>1.8</v>
      </c>
      <c r="K23" s="13"/>
      <c r="L23" s="22"/>
      <c r="M23" s="22"/>
      <c r="N23" s="31" t="str" cm="1">
        <f t="array" aca="1" ref="N23" ca="1">IF(INDIRECT("M" &amp; ROW())="x", INDIRECT("B" &amp; ROW()) &amp; IF(INDIRECT("E" &amp; ROW())="x", " in 2", " in 3"), "")</f>
        <v/>
      </c>
    </row>
    <row r="24" spans="1:14" ht="171.6" x14ac:dyDescent="0.3">
      <c r="A24" s="51"/>
      <c r="B24" s="57" t="s">
        <v>130</v>
      </c>
      <c r="C24" s="51" t="s">
        <v>95</v>
      </c>
      <c r="D24" s="52">
        <v>0.78839999999999999</v>
      </c>
      <c r="E24" s="53"/>
      <c r="F24" s="51">
        <v>139</v>
      </c>
      <c r="G24" s="51" t="s">
        <v>99</v>
      </c>
      <c r="H24" s="51">
        <v>3.869999885559082</v>
      </c>
      <c r="I24" s="24"/>
      <c r="J24" s="24"/>
      <c r="K24" s="62" t="s">
        <v>140</v>
      </c>
      <c r="L24" s="22">
        <v>6.5</v>
      </c>
      <c r="M24" s="61" t="s">
        <v>83</v>
      </c>
      <c r="N24" s="31" t="str" cm="1">
        <f t="array" aca="1" ref="N24" ca="1">IF(INDIRECT("M" &amp; ROW())="x", INDIRECT("B" &amp; ROW()) &amp; IF(INDIRECT("E" &amp; ROW())="x", " in 2", " in 3"), "")</f>
        <v>Yannick Hanfmann in 3</v>
      </c>
    </row>
    <row r="25" spans="1:14" x14ac:dyDescent="0.3">
      <c r="A25" s="48">
        <v>4</v>
      </c>
      <c r="B25" s="59" t="s">
        <v>111</v>
      </c>
      <c r="C25" s="48" t="s">
        <v>112</v>
      </c>
      <c r="D25" s="49">
        <v>0.28120000000000001</v>
      </c>
      <c r="E25" s="50"/>
      <c r="F25" s="48">
        <v>86</v>
      </c>
      <c r="G25" s="48">
        <v>114</v>
      </c>
      <c r="H25" s="48">
        <v>1.5559999942779541</v>
      </c>
      <c r="I25" s="24">
        <v>1.6</v>
      </c>
      <c r="J25" s="24">
        <v>1.75</v>
      </c>
      <c r="K25" s="13"/>
      <c r="L25" s="22"/>
      <c r="M25" s="61" t="s">
        <v>83</v>
      </c>
      <c r="N25" s="31" t="str" cm="1">
        <f t="array" aca="1" ref="N25" ca="1">IF(INDIRECT("M" &amp; ROW())="x", INDIRECT("B" &amp; ROW()) &amp; IF(INDIRECT("E" &amp; ROW())="x", " in 2", " in 3"), "")</f>
        <v>Botic Van De Zandschulp in 3</v>
      </c>
    </row>
    <row r="26" spans="1:14" ht="187.2" x14ac:dyDescent="0.3">
      <c r="A26" s="51"/>
      <c r="B26" s="57" t="s">
        <v>113</v>
      </c>
      <c r="C26" s="51" t="s">
        <v>59</v>
      </c>
      <c r="D26" s="52">
        <v>0.71879999999999999</v>
      </c>
      <c r="E26" s="53" t="s">
        <v>83</v>
      </c>
      <c r="F26" s="51">
        <v>111</v>
      </c>
      <c r="G26" s="51">
        <v>106</v>
      </c>
      <c r="H26" s="51">
        <v>2.559999942779541</v>
      </c>
      <c r="I26" s="24"/>
      <c r="J26" s="24"/>
      <c r="K26" s="62" t="s">
        <v>141</v>
      </c>
      <c r="L26" s="22">
        <v>7</v>
      </c>
      <c r="M26" s="22"/>
      <c r="N26" s="31" t="str" cm="1">
        <f t="array" aca="1" ref="N26" ca="1">IF(INDIRECT("M" &amp; ROW())="x", INDIRECT("B" &amp; ROW()) &amp; IF(INDIRECT("E" &amp; ROW())="x", " in 2", " in 3"), "")</f>
        <v/>
      </c>
    </row>
    <row r="27" spans="1:14" x14ac:dyDescent="0.3">
      <c r="A27" s="22"/>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22"/>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54" t="s">
        <v>114</v>
      </c>
      <c r="B29" s="55"/>
      <c r="C29" s="55"/>
      <c r="D29" s="55"/>
      <c r="E29" s="55"/>
      <c r="F29" s="55"/>
      <c r="G29" s="55"/>
      <c r="H29" s="55"/>
      <c r="I29" s="24"/>
      <c r="J29" s="24"/>
      <c r="K29" s="13"/>
      <c r="L29" s="22"/>
      <c r="M29" s="22"/>
      <c r="N29" s="31" t="str" cm="1">
        <f t="array" aca="1" ref="N29" ca="1">IF(INDIRECT("M" &amp; ROW())="x", INDIRECT("B" &amp; ROW()) &amp; IF(INDIRECT("E" &amp; ROW())="x", " in 2", " in 3"), "")</f>
        <v/>
      </c>
    </row>
    <row r="30" spans="1:14" x14ac:dyDescent="0.3">
      <c r="A30" s="22"/>
      <c r="B30" s="22"/>
      <c r="C30" s="22"/>
      <c r="D30" s="63" t="s">
        <v>21</v>
      </c>
      <c r="E30" s="63" t="s">
        <v>22</v>
      </c>
      <c r="F30" s="63" t="s">
        <v>23</v>
      </c>
      <c r="G30" s="63" t="s">
        <v>24</v>
      </c>
      <c r="H30" s="64" t="s">
        <v>25</v>
      </c>
      <c r="I30" s="16" t="s">
        <v>26</v>
      </c>
      <c r="J30" s="16" t="s">
        <v>27</v>
      </c>
      <c r="K30" s="17" t="s">
        <v>28</v>
      </c>
      <c r="L30" s="25" t="s">
        <v>50</v>
      </c>
      <c r="M30" s="26"/>
      <c r="N30" s="30" t="s">
        <v>51</v>
      </c>
    </row>
    <row r="31" spans="1:14" x14ac:dyDescent="0.3">
      <c r="A31" s="48">
        <v>1</v>
      </c>
      <c r="B31" s="59" t="s">
        <v>124</v>
      </c>
      <c r="C31" s="48" t="s">
        <v>67</v>
      </c>
      <c r="D31" s="49">
        <v>0.57940000000000003</v>
      </c>
      <c r="E31" s="50"/>
      <c r="F31" s="48">
        <v>47</v>
      </c>
      <c r="G31" s="48">
        <v>96</v>
      </c>
      <c r="H31" s="48">
        <v>1.4630000591278076</v>
      </c>
      <c r="I31" s="24">
        <v>1.48</v>
      </c>
      <c r="J31" s="24">
        <v>1.7</v>
      </c>
      <c r="K31" s="42">
        <v>0.52083333333333337</v>
      </c>
      <c r="L31" s="22"/>
      <c r="M31" s="61" t="s">
        <v>83</v>
      </c>
      <c r="N31" s="31" t="str" cm="1">
        <f t="array" aca="1" ref="N31" ca="1">IF(INDIRECT("M" &amp; ROW())="x", INDIRECT("B" &amp; ROW()) &amp; IF(INDIRECT("E" &amp; ROW())="x", " in 2", " in 3"), "")</f>
        <v>Lorenzo Sonego in 3</v>
      </c>
    </row>
    <row r="32" spans="1:14" ht="187.2" x14ac:dyDescent="0.3">
      <c r="A32" s="51"/>
      <c r="B32" s="57" t="s">
        <v>128</v>
      </c>
      <c r="C32" s="51" t="s">
        <v>59</v>
      </c>
      <c r="D32" s="52">
        <v>0.42059999999999997</v>
      </c>
      <c r="E32" s="53" t="s">
        <v>83</v>
      </c>
      <c r="F32" s="51">
        <v>69</v>
      </c>
      <c r="G32" s="51">
        <v>21</v>
      </c>
      <c r="H32" s="51">
        <v>2.8599998950958252</v>
      </c>
      <c r="I32" s="24"/>
      <c r="J32" s="24"/>
      <c r="K32" s="62" t="s">
        <v>142</v>
      </c>
      <c r="L32" s="22">
        <v>7</v>
      </c>
      <c r="M32" s="22"/>
      <c r="N32" s="31" t="str" cm="1">
        <f t="array" aca="1" ref="N32" ca="1">IF(INDIRECT("M" &amp; ROW())="x", INDIRECT("B" &amp; ROW()) &amp; IF(INDIRECT("E" &amp; ROW())="x", " in 2", " in 3"), "")</f>
        <v/>
      </c>
    </row>
    <row r="33" spans="1:14" x14ac:dyDescent="0.3">
      <c r="A33" s="48">
        <v>2</v>
      </c>
      <c r="B33" s="56" t="s">
        <v>115</v>
      </c>
      <c r="C33" s="48" t="s">
        <v>110</v>
      </c>
      <c r="D33" s="49">
        <v>0.55910000000000004</v>
      </c>
      <c r="E33" s="50" t="s">
        <v>83</v>
      </c>
      <c r="F33" s="48">
        <v>63</v>
      </c>
      <c r="G33" s="48">
        <v>91</v>
      </c>
      <c r="H33" s="48">
        <v>2.4700000286102295</v>
      </c>
      <c r="I33" s="24"/>
      <c r="J33" s="24"/>
      <c r="K33" s="60"/>
      <c r="L33" s="22"/>
      <c r="M33" s="22"/>
      <c r="N33" s="31" t="str" cm="1">
        <f t="array" aca="1" ref="N33" ca="1">IF(INDIRECT("M" &amp; ROW())="x", INDIRECT("B" &amp; ROW()) &amp; IF(INDIRECT("E" &amp; ROW())="x", " in 2", " in 3"), "")</f>
        <v/>
      </c>
    </row>
    <row r="34" spans="1:14" ht="187.2" x14ac:dyDescent="0.3">
      <c r="A34" s="51"/>
      <c r="B34" s="58" t="s">
        <v>116</v>
      </c>
      <c r="C34" s="51" t="s">
        <v>117</v>
      </c>
      <c r="D34" s="52">
        <v>0.44090000000000001</v>
      </c>
      <c r="E34" s="53"/>
      <c r="F34" s="51">
        <v>49</v>
      </c>
      <c r="G34" s="51">
        <v>51</v>
      </c>
      <c r="H34" s="51">
        <v>1.5920000076293945</v>
      </c>
      <c r="I34" s="24">
        <v>1.64</v>
      </c>
      <c r="J34" s="24">
        <v>1.85</v>
      </c>
      <c r="K34" s="62" t="s">
        <v>143</v>
      </c>
      <c r="L34" s="22">
        <v>6.5</v>
      </c>
      <c r="M34" s="61" t="s">
        <v>83</v>
      </c>
      <c r="N34" s="31" t="str" cm="1">
        <f t="array" aca="1" ref="N34" ca="1">IF(INDIRECT("M" &amp; ROW())="x", INDIRECT("B" &amp; ROW()) &amp; IF(INDIRECT("E" &amp; ROW())="x", " in 2", " in 3"), "")</f>
        <v>Miomir Kecmanovic in 3</v>
      </c>
    </row>
    <row r="35" spans="1:14" x14ac:dyDescent="0.3">
      <c r="A35" s="48">
        <v>3</v>
      </c>
      <c r="B35" s="56" t="s">
        <v>118</v>
      </c>
      <c r="C35" s="48" t="s">
        <v>109</v>
      </c>
      <c r="D35" s="49">
        <v>6.6299999999999998E-2</v>
      </c>
      <c r="E35" s="50"/>
      <c r="F35" s="48">
        <v>25</v>
      </c>
      <c r="G35" s="48">
        <v>3</v>
      </c>
      <c r="H35" s="48">
        <v>2.0999999046325684</v>
      </c>
      <c r="I35" s="24">
        <v>1.98</v>
      </c>
      <c r="J35" s="24">
        <v>1.95</v>
      </c>
      <c r="K35" s="13"/>
      <c r="L35" s="22"/>
      <c r="M35" s="61" t="s">
        <v>83</v>
      </c>
      <c r="N35" s="31" t="str" cm="1">
        <f t="array" aca="1" ref="N35" ca="1">IF(INDIRECT("M" &amp; ROW())="x", INDIRECT("B" &amp; ROW()) &amp; IF(INDIRECT("E" &amp; ROW())="x", " in 2", " in 3"), "")</f>
        <v>Ugo Humbert in 3</v>
      </c>
    </row>
    <row r="36" spans="1:14" ht="202.8" x14ac:dyDescent="0.3">
      <c r="A36" s="51"/>
      <c r="B36" s="57" t="s">
        <v>119</v>
      </c>
      <c r="C36" s="51" t="s">
        <v>67</v>
      </c>
      <c r="D36" s="52">
        <v>0.93369999999999997</v>
      </c>
      <c r="E36" s="53" t="s">
        <v>83</v>
      </c>
      <c r="F36" s="51">
        <v>61</v>
      </c>
      <c r="G36" s="51">
        <v>68</v>
      </c>
      <c r="H36" s="51">
        <v>1.7940000295639038</v>
      </c>
      <c r="I36" s="24"/>
      <c r="J36" s="24"/>
      <c r="K36" s="62" t="s">
        <v>144</v>
      </c>
      <c r="L36" s="22">
        <v>7</v>
      </c>
      <c r="M36" s="22"/>
      <c r="N36" s="31" t="str" cm="1">
        <f t="array" aca="1" ref="N36" ca="1">IF(INDIRECT("M" &amp; ROW())="x", INDIRECT("B" &amp; ROW()) &amp; IF(INDIRECT("E" &amp; ROW())="x", " in 2", " in 3"), "")</f>
        <v/>
      </c>
    </row>
    <row r="37" spans="1:14" x14ac:dyDescent="0.3">
      <c r="A37" s="48">
        <v>4</v>
      </c>
      <c r="B37" s="59" t="s">
        <v>125</v>
      </c>
      <c r="C37" s="48" t="s">
        <v>126</v>
      </c>
      <c r="D37" s="49">
        <v>0.66249999999999998</v>
      </c>
      <c r="E37" s="50"/>
      <c r="F37" s="48">
        <v>11</v>
      </c>
      <c r="G37" s="48">
        <v>6</v>
      </c>
      <c r="H37" s="48">
        <v>1.5679999589920044</v>
      </c>
      <c r="I37" s="24">
        <v>1.52</v>
      </c>
      <c r="J37" s="24">
        <v>1.55</v>
      </c>
      <c r="K37" s="13"/>
      <c r="L37" s="22"/>
      <c r="M37" s="61" t="s">
        <v>83</v>
      </c>
      <c r="N37" s="31" t="str" cm="1">
        <f t="array" aca="1" ref="N37" ca="1">IF(INDIRECT("M" &amp; ROW())="x", INDIRECT("B" &amp; ROW()) &amp; IF(INDIRECT("E" &amp; ROW())="x", " in 2", " in 3"), "")</f>
        <v>Holger Rune in 3</v>
      </c>
    </row>
    <row r="38" spans="1:14" ht="156" x14ac:dyDescent="0.3">
      <c r="A38" s="51"/>
      <c r="B38" s="57" t="s">
        <v>127</v>
      </c>
      <c r="C38" s="51" t="s">
        <v>77</v>
      </c>
      <c r="D38" s="52">
        <v>0.33750000000000002</v>
      </c>
      <c r="E38" s="53" t="s">
        <v>83</v>
      </c>
      <c r="F38" s="51">
        <v>55</v>
      </c>
      <c r="G38" s="51">
        <v>76</v>
      </c>
      <c r="H38" s="51">
        <v>2.5199999809265137</v>
      </c>
      <c r="I38" s="24"/>
      <c r="J38" s="24"/>
      <c r="K38" s="62" t="s">
        <v>145</v>
      </c>
      <c r="L38" s="22">
        <v>7</v>
      </c>
      <c r="M38" s="22"/>
      <c r="N38" s="31" t="str" cm="1">
        <f t="array" aca="1" ref="N38" ca="1">IF(INDIRECT("M" &amp; ROW())="x", INDIRECT("B" &amp; ROW()) &amp; IF(INDIRECT("E" &amp; ROW())="x", " in 2", " in 3"), "")</f>
        <v/>
      </c>
    </row>
    <row r="39" spans="1:14" x14ac:dyDescent="0.3">
      <c r="A39" s="48">
        <v>5</v>
      </c>
      <c r="B39" s="59" t="s">
        <v>120</v>
      </c>
      <c r="C39" s="48" t="s">
        <v>121</v>
      </c>
      <c r="D39" s="49">
        <v>0.6462</v>
      </c>
      <c r="E39" s="50" t="s">
        <v>83</v>
      </c>
      <c r="F39" s="48">
        <v>81</v>
      </c>
      <c r="G39" s="48">
        <v>22</v>
      </c>
      <c r="H39" s="48">
        <v>1.2489999532699585</v>
      </c>
      <c r="I39" s="24">
        <v>1.23</v>
      </c>
      <c r="J39" s="24">
        <v>1.45</v>
      </c>
      <c r="K39" s="13"/>
      <c r="L39" s="22"/>
      <c r="M39" s="61" t="s">
        <v>83</v>
      </c>
      <c r="N39" s="31" t="str" cm="1">
        <f t="array" aca="1" ref="N39" ca="1">IF(INDIRECT("M" &amp; ROW())="x", INDIRECT("B" &amp; ROW()) &amp; IF(INDIRECT("E" &amp; ROW())="x", " in 2", " in 3"), "")</f>
        <v>Jacob Fearnley in 2</v>
      </c>
    </row>
    <row r="40" spans="1:14" ht="202.8" x14ac:dyDescent="0.3">
      <c r="A40" s="51"/>
      <c r="B40" s="57" t="s">
        <v>122</v>
      </c>
      <c r="C40" s="51" t="s">
        <v>123</v>
      </c>
      <c r="D40" s="52">
        <v>0.3538</v>
      </c>
      <c r="E40" s="53"/>
      <c r="F40" s="51">
        <v>243</v>
      </c>
      <c r="G40" s="51">
        <v>303</v>
      </c>
      <c r="H40" s="51">
        <v>4.2899999618530273</v>
      </c>
      <c r="I40" s="24"/>
      <c r="J40" s="24"/>
      <c r="K40" s="62" t="s">
        <v>146</v>
      </c>
      <c r="L40" s="22">
        <v>6</v>
      </c>
      <c r="M40" s="22"/>
      <c r="N40" s="31" t="str" cm="1">
        <f t="array" aca="1" ref="N40" ca="1">IF(INDIRECT("M" &amp; ROW())="x", INDIRECT("B" &amp; ROW()) &amp; IF(INDIRECT("E" &amp; ROW())="x", " in 2", " in 3"), "")</f>
        <v/>
      </c>
    </row>
    <row r="41" spans="1:14" x14ac:dyDescent="0.3">
      <c r="A41" s="22"/>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22"/>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22"/>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22"/>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10"/>
      <c r="C112" s="10"/>
      <c r="D112" s="10"/>
      <c r="E112" s="11"/>
      <c r="F112" s="10"/>
      <c r="G112" s="10"/>
      <c r="H112" s="10"/>
      <c r="I112" s="12"/>
      <c r="J112" s="12"/>
      <c r="K112" s="13"/>
      <c r="L112" s="22"/>
      <c r="M112" s="22"/>
      <c r="N112" s="31" t="str" cm="1">
        <f t="array" aca="1" ref="N112" ca="1">IF(INDIRECT("M" &amp; ROW())="x", INDIRECT("B" &amp; ROW()) &amp; IF(INDIRECT("E" &amp; ROW())="x", " in 2", " in 3"), "")</f>
        <v/>
      </c>
    </row>
    <row r="113" spans="1:14" x14ac:dyDescent="0.3">
      <c r="A113" s="10"/>
      <c r="B113" s="10"/>
      <c r="C113" s="10"/>
      <c r="D113" s="10"/>
      <c r="E113" s="11"/>
      <c r="F113" s="10"/>
      <c r="G113" s="10"/>
      <c r="H113" s="10"/>
      <c r="I113" s="12"/>
      <c r="J113" s="12"/>
      <c r="K113" s="13"/>
      <c r="L113" s="22"/>
      <c r="M113" s="22"/>
      <c r="N113" s="31" t="str" cm="1">
        <f t="array" aca="1" ref="N113" ca="1">IF(INDIRECT("M" &amp; ROW())="x", INDIRECT("B" &amp; ROW()) &amp; IF(INDIRECT("E" &amp; ROW())="x", " in 2", " in 3"), "")</f>
        <v/>
      </c>
    </row>
    <row r="114" spans="1:14" x14ac:dyDescent="0.3">
      <c r="A114" s="10"/>
      <c r="B114" s="10"/>
      <c r="C114" s="10"/>
      <c r="D114" s="10"/>
      <c r="E114" s="11"/>
      <c r="F114" s="10"/>
      <c r="G114" s="10"/>
      <c r="H114" s="10"/>
      <c r="I114" s="12"/>
      <c r="J114" s="12"/>
      <c r="K114" s="13"/>
      <c r="L114" s="22"/>
      <c r="M114" s="22"/>
      <c r="N114" s="31" t="str" cm="1">
        <f t="array" aca="1" ref="N114" ca="1">IF(INDIRECT("M" &amp; ROW())="x", INDIRECT("B" &amp; ROW()) &amp; IF(INDIRECT("E" &amp; ROW())="x", " in 2", " in 3"), "")</f>
        <v/>
      </c>
    </row>
    <row r="115" spans="1:14" x14ac:dyDescent="0.3">
      <c r="A115" s="10"/>
      <c r="B115" s="10"/>
      <c r="C115" s="10"/>
      <c r="D115" s="10"/>
      <c r="E115" s="11"/>
      <c r="F115" s="10"/>
      <c r="G115" s="10"/>
      <c r="H115" s="10"/>
      <c r="I115" s="12"/>
      <c r="J115" s="12"/>
      <c r="K115" s="13"/>
      <c r="L115" s="22"/>
      <c r="M115" s="22"/>
      <c r="N115" s="31" t="str" cm="1">
        <f t="array" aca="1" ref="N115" ca="1">IF(INDIRECT("M" &amp; ROW())="x", INDIRECT("B" &amp; ROW()) &amp; IF(INDIRECT("E" &amp; ROW())="x", " in 2", " in 3"), "")</f>
        <v/>
      </c>
    </row>
    <row r="116" spans="1:14" x14ac:dyDescent="0.3">
      <c r="A116" s="10"/>
      <c r="B116" s="10"/>
      <c r="C116" s="10"/>
      <c r="D116" s="10"/>
      <c r="E116" s="11"/>
      <c r="F116" s="10"/>
      <c r="G116" s="10"/>
      <c r="H116" s="10"/>
      <c r="I116" s="12"/>
      <c r="J116" s="12"/>
      <c r="K116" s="13"/>
      <c r="L116" s="22"/>
      <c r="M116" s="22"/>
      <c r="N116" s="31" t="str" cm="1">
        <f t="array" aca="1" ref="N116" ca="1">IF(INDIRECT("M" &amp; ROW())="x", INDIRECT("B" &amp; ROW()) &amp; IF(INDIRECT("E" &amp; ROW())="x", " in 2", " in 3"), "")</f>
        <v/>
      </c>
    </row>
    <row r="117" spans="1:14" x14ac:dyDescent="0.3">
      <c r="A117" s="10"/>
      <c r="B117" s="10"/>
      <c r="C117" s="10"/>
      <c r="D117" s="10"/>
      <c r="E117" s="11"/>
      <c r="F117" s="10"/>
      <c r="G117" s="10"/>
      <c r="H117" s="10"/>
      <c r="I117" s="12"/>
      <c r="J117" s="12"/>
      <c r="K117" s="13"/>
      <c r="L117" s="22"/>
      <c r="M117" s="22"/>
      <c r="N117" s="31" t="str" cm="1">
        <f t="array" aca="1" ref="N117" ca="1">IF(INDIRECT("M" &amp; ROW())="x", INDIRECT("B" &amp; ROW()) &amp; IF(INDIRECT("E" &amp; ROW())="x", " in 2", " in 3"), "")</f>
        <v/>
      </c>
    </row>
    <row r="118" spans="1:14" x14ac:dyDescent="0.3">
      <c r="A118" s="10"/>
      <c r="B118" s="10"/>
      <c r="C118" s="10"/>
      <c r="D118" s="10"/>
      <c r="E118" s="11"/>
      <c r="F118" s="10"/>
      <c r="G118" s="10"/>
      <c r="H118" s="10"/>
      <c r="I118" s="12"/>
      <c r="J118" s="12"/>
      <c r="K118" s="13"/>
      <c r="L118" s="22"/>
      <c r="M118" s="22"/>
      <c r="N118" s="31" t="str" cm="1">
        <f t="array" aca="1" ref="N118" ca="1">IF(INDIRECT("M" &amp; ROW())="x", INDIRECT("B" &amp; ROW()) &amp; IF(INDIRECT("E" &amp; ROW())="x", " in 2", " in 3"), "")</f>
        <v/>
      </c>
    </row>
    <row r="119" spans="1:14" x14ac:dyDescent="0.3">
      <c r="A119" s="10"/>
      <c r="B119" s="10"/>
      <c r="C119" s="10"/>
      <c r="D119" s="10"/>
      <c r="E119" s="11"/>
      <c r="F119" s="10"/>
      <c r="G119" s="10"/>
      <c r="H119" s="10"/>
      <c r="I119" s="12"/>
      <c r="J119" s="12"/>
      <c r="K119" s="13"/>
      <c r="L119" s="22"/>
      <c r="M119" s="22"/>
      <c r="N119" s="31" t="str" cm="1">
        <f t="array" aca="1" ref="N119" ca="1">IF(INDIRECT("M" &amp; ROW())="x", INDIRECT("B" &amp; ROW()) &amp; IF(INDIRECT("E" &amp; ROW())="x", " in 2", " in 3"), "")</f>
        <v/>
      </c>
    </row>
    <row r="120" spans="1:14" x14ac:dyDescent="0.3">
      <c r="A120" s="10"/>
      <c r="B120" s="10"/>
      <c r="C120" s="10"/>
      <c r="D120" s="10"/>
      <c r="E120" s="11"/>
      <c r="F120" s="10"/>
      <c r="G120" s="10"/>
      <c r="H120" s="10"/>
      <c r="I120" s="12"/>
      <c r="J120" s="12"/>
      <c r="K120" s="13"/>
      <c r="L120" s="22"/>
      <c r="M120" s="22"/>
      <c r="N120" s="31" t="str" cm="1">
        <f t="array" aca="1" ref="N120" ca="1">IF(INDIRECT("M" &amp; ROW())="x", INDIRECT("B" &amp; ROW()) &amp; IF(INDIRECT("E" &amp; ROW())="x", " in 2", " in 3"), "")</f>
        <v/>
      </c>
    </row>
    <row r="121" spans="1:14" x14ac:dyDescent="0.3">
      <c r="A121" s="10"/>
      <c r="B121" s="10"/>
      <c r="C121" s="10"/>
      <c r="D121" s="10"/>
      <c r="E121" s="11"/>
      <c r="F121" s="10"/>
      <c r="G121" s="10"/>
      <c r="H121" s="10"/>
      <c r="I121" s="12"/>
      <c r="J121" s="12"/>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10"/>
      <c r="M160" s="10"/>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10"/>
      <c r="M161" s="10"/>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10"/>
      <c r="M162" s="10"/>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10"/>
      <c r="M163" s="10"/>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10"/>
      <c r="M164" s="10"/>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10"/>
      <c r="M165" s="10"/>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10"/>
      <c r="M166" s="10"/>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10"/>
      <c r="M167" s="10"/>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10"/>
      <c r="M168" s="10"/>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10"/>
      <c r="M169" s="10"/>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2"/>
    </row>
    <row r="173" spans="1:14" x14ac:dyDescent="0.3">
      <c r="A173" s="10"/>
      <c r="B173" s="10"/>
      <c r="C173" s="10"/>
      <c r="D173" s="10"/>
      <c r="E173" s="11"/>
      <c r="F173" s="10"/>
      <c r="G173" s="10"/>
      <c r="H173" s="10"/>
      <c r="I173" s="12"/>
      <c r="J173" s="12"/>
      <c r="K173" s="13"/>
      <c r="L173" s="10"/>
      <c r="M173" s="10"/>
      <c r="N173" s="32"/>
    </row>
    <row r="174" spans="1:14" x14ac:dyDescent="0.3">
      <c r="A174" s="10"/>
      <c r="B174" s="10"/>
      <c r="C174" s="10"/>
      <c r="D174" s="10"/>
      <c r="E174" s="11"/>
      <c r="F174" s="10"/>
      <c r="G174" s="10"/>
      <c r="H174" s="10"/>
      <c r="I174" s="12"/>
      <c r="J174" s="12"/>
      <c r="K174" s="13"/>
      <c r="L174" s="10"/>
      <c r="M174" s="10"/>
      <c r="N174" s="32"/>
    </row>
    <row r="175" spans="1:14" x14ac:dyDescent="0.3">
      <c r="A175" s="10"/>
      <c r="B175" s="10"/>
      <c r="C175" s="10"/>
      <c r="D175" s="10"/>
      <c r="E175" s="11"/>
      <c r="F175" s="10"/>
      <c r="G175" s="10"/>
      <c r="H175" s="10"/>
      <c r="I175" s="12"/>
      <c r="J175" s="12"/>
      <c r="K175" s="13"/>
      <c r="L175" s="10"/>
      <c r="M175" s="10"/>
      <c r="N175" s="32"/>
    </row>
    <row r="176" spans="1:14" x14ac:dyDescent="0.3">
      <c r="A176" s="10"/>
      <c r="B176" s="10"/>
      <c r="C176" s="10"/>
      <c r="D176" s="10"/>
      <c r="E176" s="11"/>
      <c r="F176" s="10"/>
      <c r="G176" s="10"/>
      <c r="H176" s="10"/>
      <c r="I176" s="12"/>
      <c r="J176" s="12"/>
      <c r="K176" s="13"/>
      <c r="L176" s="10"/>
      <c r="M176" s="10"/>
      <c r="N176" s="32"/>
    </row>
    <row r="177" spans="1:14" x14ac:dyDescent="0.3">
      <c r="A177" s="10"/>
      <c r="B177" s="10"/>
      <c r="C177" s="10"/>
      <c r="D177" s="10"/>
      <c r="E177" s="11"/>
      <c r="F177" s="10"/>
      <c r="G177" s="10"/>
      <c r="H177" s="10"/>
      <c r="I177" s="12"/>
      <c r="J177" s="12"/>
      <c r="K177" s="13"/>
      <c r="L177" s="10"/>
      <c r="M177" s="10"/>
      <c r="N177" s="32"/>
    </row>
    <row r="178" spans="1:14" x14ac:dyDescent="0.3">
      <c r="A178" s="10"/>
      <c r="B178" s="10"/>
      <c r="C178" s="10"/>
      <c r="D178" s="10"/>
      <c r="E178" s="11"/>
      <c r="F178" s="10"/>
      <c r="G178" s="10"/>
      <c r="H178" s="10"/>
      <c r="I178" s="12"/>
      <c r="J178" s="12"/>
      <c r="K178" s="13"/>
      <c r="L178" s="10"/>
      <c r="M178" s="10"/>
      <c r="N178" s="32"/>
    </row>
    <row r="179" spans="1:14" x14ac:dyDescent="0.3">
      <c r="A179" s="10"/>
      <c r="B179" s="10"/>
      <c r="C179" s="10"/>
      <c r="D179" s="10"/>
      <c r="E179" s="11"/>
      <c r="F179" s="10"/>
      <c r="G179" s="10"/>
      <c r="H179" s="10"/>
      <c r="I179" s="12"/>
      <c r="J179" s="12"/>
      <c r="K179" s="13"/>
      <c r="L179" s="10"/>
      <c r="M179" s="10"/>
      <c r="N179" s="32"/>
    </row>
    <row r="180" spans="1:14" x14ac:dyDescent="0.3">
      <c r="A180" s="10"/>
      <c r="B180" s="10"/>
      <c r="C180" s="10"/>
      <c r="D180" s="10"/>
      <c r="E180" s="11"/>
      <c r="F180" s="10"/>
      <c r="G180" s="10"/>
      <c r="H180" s="10"/>
      <c r="I180" s="12"/>
      <c r="J180" s="12"/>
      <c r="K180" s="13"/>
      <c r="L180" s="10"/>
      <c r="M180" s="10"/>
      <c r="N180" s="32"/>
    </row>
    <row r="181" spans="1:14" x14ac:dyDescent="0.3">
      <c r="A181" s="10"/>
      <c r="B181" s="10"/>
      <c r="C181" s="10"/>
      <c r="D181" s="10"/>
      <c r="E181" s="11"/>
      <c r="F181" s="10"/>
      <c r="G181" s="10"/>
      <c r="H181" s="10"/>
      <c r="I181" s="12"/>
      <c r="J181" s="12"/>
      <c r="K181" s="13"/>
      <c r="L181" s="10"/>
      <c r="M181" s="10"/>
      <c r="N181" s="32"/>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sheetData>
  <sortState xmlns:xlrd2="http://schemas.microsoft.com/office/spreadsheetml/2017/richdata2" ref="A31:H40">
    <sortCondition ref="A31:A40"/>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K10" sqref="K10"/>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33" t="s">
        <v>53</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4">
        <v>1</v>
      </c>
      <c r="B7" s="40" t="s">
        <v>58</v>
      </c>
      <c r="C7" s="34" t="s">
        <v>59</v>
      </c>
      <c r="D7" s="35">
        <v>0.56899999999999995</v>
      </c>
      <c r="E7" s="34" t="s">
        <v>83</v>
      </c>
      <c r="F7" s="34">
        <v>33</v>
      </c>
      <c r="G7" s="34">
        <v>31</v>
      </c>
      <c r="H7" s="34">
        <v>2.0699999332427979</v>
      </c>
      <c r="I7" s="24"/>
      <c r="J7" s="24"/>
      <c r="K7" s="42">
        <v>0.25</v>
      </c>
      <c r="L7" s="22"/>
      <c r="M7" s="22"/>
      <c r="N7" s="31" t="str" cm="1">
        <f t="array" aca="1" ref="N7" ca="1">IF(INDIRECT("M" &amp; ROW())="x", INDIRECT("B" &amp; ROW()) &amp; IF(INDIRECT("E" &amp; ROW())="x", " in 2", " in 3"), "")</f>
        <v/>
      </c>
    </row>
    <row r="8" spans="1:14" ht="218.4" x14ac:dyDescent="0.3">
      <c r="A8" s="36"/>
      <c r="B8" s="41" t="s">
        <v>60</v>
      </c>
      <c r="C8" s="36" t="s">
        <v>55</v>
      </c>
      <c r="D8" s="37">
        <v>0.43099999999999999</v>
      </c>
      <c r="E8" s="36"/>
      <c r="F8" s="36">
        <v>18</v>
      </c>
      <c r="G8" s="36">
        <v>22</v>
      </c>
      <c r="H8" s="36">
        <v>1.812999963760376</v>
      </c>
      <c r="I8" s="24">
        <v>1.89</v>
      </c>
      <c r="J8" s="24">
        <v>1.9</v>
      </c>
      <c r="K8" s="46" t="s">
        <v>84</v>
      </c>
      <c r="L8" s="22">
        <v>7</v>
      </c>
      <c r="M8" s="45" t="s">
        <v>83</v>
      </c>
      <c r="N8" s="31" t="str" cm="1">
        <f t="array" aca="1" ref="N8" ca="1">IF(INDIRECT("M" &amp; ROW())="x", INDIRECT("B" &amp; ROW()) &amp; IF(INDIRECT("E" &amp; ROW())="x", " in 2", " in 3"), "")</f>
        <v>Liudmila Samsonova in 3</v>
      </c>
    </row>
    <row r="9" spans="1:14" x14ac:dyDescent="0.3">
      <c r="A9" s="34">
        <v>2</v>
      </c>
      <c r="B9" s="40" t="s">
        <v>65</v>
      </c>
      <c r="C9" s="34" t="s">
        <v>55</v>
      </c>
      <c r="D9" s="35">
        <v>0.53900000000000003</v>
      </c>
      <c r="E9" s="34" t="s">
        <v>83</v>
      </c>
      <c r="F9" s="34">
        <v>31</v>
      </c>
      <c r="G9" s="34">
        <v>40</v>
      </c>
      <c r="H9" s="34">
        <v>2.9000000953674316</v>
      </c>
      <c r="I9" s="24"/>
      <c r="J9" s="24"/>
      <c r="K9" s="13"/>
      <c r="L9" s="22"/>
      <c r="M9" s="22"/>
      <c r="N9" s="31" t="str" cm="1">
        <f t="array" aca="1" ref="N9" ca="1">IF(INDIRECT("M" &amp; ROW())="x", INDIRECT("B" &amp; ROW()) &amp; IF(INDIRECT("E" &amp; ROW())="x", " in 2", " in 3"), "")</f>
        <v/>
      </c>
    </row>
    <row r="10" spans="1:14" ht="249.6" x14ac:dyDescent="0.3">
      <c r="A10" s="36"/>
      <c r="B10" s="44" t="s">
        <v>66</v>
      </c>
      <c r="C10" s="36" t="s">
        <v>67</v>
      </c>
      <c r="D10" s="37">
        <v>0.46100000000000002</v>
      </c>
      <c r="E10" s="36"/>
      <c r="F10" s="36">
        <v>8</v>
      </c>
      <c r="G10" s="36">
        <v>11</v>
      </c>
      <c r="H10" s="36">
        <v>1.4500000476837158</v>
      </c>
      <c r="I10" s="24">
        <v>1.52</v>
      </c>
      <c r="J10" s="24">
        <v>1.55</v>
      </c>
      <c r="K10" s="62" t="s">
        <v>85</v>
      </c>
      <c r="L10" s="22">
        <v>7</v>
      </c>
      <c r="M10" s="45" t="s">
        <v>83</v>
      </c>
      <c r="N10" s="31" t="str" cm="1">
        <f t="array" aca="1" ref="N10" ca="1">IF(INDIRECT("M" &amp; ROW())="x", INDIRECT("B" &amp; ROW()) &amp; IF(INDIRECT("E" &amp; ROW())="x", " in 2", " in 3"), "")</f>
        <v>Jasmine Paolini in 3</v>
      </c>
    </row>
    <row r="11" spans="1:14" x14ac:dyDescent="0.3">
      <c r="A11" s="34">
        <v>3</v>
      </c>
      <c r="B11" s="43" t="s">
        <v>54</v>
      </c>
      <c r="C11" s="34" t="s">
        <v>55</v>
      </c>
      <c r="D11" s="35">
        <v>0.51129999999999998</v>
      </c>
      <c r="E11" s="34" t="s">
        <v>83</v>
      </c>
      <c r="F11" s="34">
        <v>10</v>
      </c>
      <c r="G11" s="34">
        <v>24</v>
      </c>
      <c r="H11" s="34">
        <v>1.2860000133514404</v>
      </c>
      <c r="I11" s="24">
        <v>1.3</v>
      </c>
      <c r="J11" s="24">
        <v>1.45</v>
      </c>
      <c r="K11" s="13"/>
      <c r="L11" s="22"/>
      <c r="M11" s="45" t="s">
        <v>83</v>
      </c>
      <c r="N11" s="31" t="str" cm="1">
        <f t="array" aca="1" ref="N11" ca="1">IF(INDIRECT("M" &amp; ROW())="x", INDIRECT("B" &amp; ROW()) &amp; IF(INDIRECT("E" &amp; ROW())="x", " in 2", " in 3"), "")</f>
        <v>Ekaterina Alexandrova in 2</v>
      </c>
    </row>
    <row r="12" spans="1:14" ht="218.4" x14ac:dyDescent="0.3">
      <c r="A12" s="36"/>
      <c r="B12" s="41" t="s">
        <v>56</v>
      </c>
      <c r="C12" s="36" t="s">
        <v>57</v>
      </c>
      <c r="D12" s="37">
        <v>0.48870000000000002</v>
      </c>
      <c r="E12" s="36"/>
      <c r="F12" s="36">
        <v>108</v>
      </c>
      <c r="G12" s="36">
        <v>28</v>
      </c>
      <c r="H12" s="36">
        <v>3.9000000953674316</v>
      </c>
      <c r="I12" s="24"/>
      <c r="J12" s="24"/>
      <c r="K12" s="46" t="s">
        <v>86</v>
      </c>
      <c r="L12" s="22">
        <v>7.5</v>
      </c>
      <c r="M12" s="22"/>
      <c r="N12" s="31" t="str" cm="1">
        <f t="array" aca="1" ref="N12" ca="1">IF(INDIRECT("M" &amp; ROW())="x", INDIRECT("B" &amp; ROW()) &amp; IF(INDIRECT("E" &amp; ROW())="x", " in 2", " in 3"), "")</f>
        <v/>
      </c>
    </row>
    <row r="13" spans="1:14" x14ac:dyDescent="0.3">
      <c r="A13" s="34">
        <v>4</v>
      </c>
      <c r="B13" s="40" t="s">
        <v>61</v>
      </c>
      <c r="C13" s="34" t="s">
        <v>62</v>
      </c>
      <c r="D13" s="35">
        <v>0.14940000000000001</v>
      </c>
      <c r="E13" s="34"/>
      <c r="F13" s="34">
        <v>30</v>
      </c>
      <c r="G13" s="34">
        <v>113</v>
      </c>
      <c r="H13" s="34">
        <v>5.9499998092651367</v>
      </c>
      <c r="I13" s="24"/>
      <c r="J13" s="24"/>
      <c r="K13" s="13"/>
      <c r="L13" s="22"/>
      <c r="M13" s="22"/>
      <c r="N13" s="31" t="str" cm="1">
        <f t="array" aca="1" ref="N13" ca="1">IF(INDIRECT("M" &amp; ROW())="x", INDIRECT("B" &amp; ROW()) &amp; IF(INDIRECT("E" &amp; ROW())="x", " in 2", " in 3"), "")</f>
        <v/>
      </c>
    </row>
    <row r="14" spans="1:14" ht="218.4" x14ac:dyDescent="0.3">
      <c r="A14" s="36"/>
      <c r="B14" s="44" t="s">
        <v>63</v>
      </c>
      <c r="C14" s="36" t="s">
        <v>64</v>
      </c>
      <c r="D14" s="37">
        <v>0.85060000000000002</v>
      </c>
      <c r="E14" s="36" t="s">
        <v>83</v>
      </c>
      <c r="F14" s="36">
        <v>9</v>
      </c>
      <c r="G14" s="36">
        <v>9</v>
      </c>
      <c r="H14" s="36">
        <v>1.156000018119812</v>
      </c>
      <c r="I14" s="24">
        <v>1.27</v>
      </c>
      <c r="J14" s="24">
        <v>1.3</v>
      </c>
      <c r="K14" s="46" t="s">
        <v>87</v>
      </c>
      <c r="L14" s="22">
        <v>7.5</v>
      </c>
      <c r="M14" s="45" t="s">
        <v>83</v>
      </c>
      <c r="N14" s="31" t="str" cm="1">
        <f t="array" aca="1" ref="N14" ca="1">IF(INDIRECT("M" &amp; ROW())="x", INDIRECT("B" &amp; ROW()) &amp; IF(INDIRECT("E" &amp; ROW())="x", " in 2", " in 3"), "")</f>
        <v>Elena Rybakina in 2</v>
      </c>
    </row>
    <row r="15" spans="1:14" x14ac:dyDescent="0.3">
      <c r="A15" s="22"/>
      <c r="B15" s="22"/>
      <c r="C15" s="22"/>
      <c r="D15" s="22"/>
      <c r="E15" s="23"/>
      <c r="F15" s="22"/>
      <c r="G15" s="22"/>
      <c r="H15" s="22"/>
      <c r="I15" s="24"/>
      <c r="J15" s="24"/>
      <c r="K15" s="13"/>
      <c r="L15" s="22"/>
      <c r="M15" s="22"/>
      <c r="N15" s="31" t="str" cm="1">
        <f t="array" aca="1" ref="N15" ca="1">IF(INDIRECT("M" &amp; ROW())="x", INDIRECT("B" &amp; ROW()) &amp; IF(INDIRECT("E" &amp; ROW())="x", " in 2", " in 3"), "")</f>
        <v/>
      </c>
    </row>
    <row r="16" spans="1:14" x14ac:dyDescent="0.3">
      <c r="A16" s="22"/>
      <c r="B16" s="22"/>
      <c r="C16" s="22"/>
      <c r="D16" s="22"/>
      <c r="E16" s="23"/>
      <c r="F16" s="22"/>
      <c r="G16" s="22"/>
      <c r="H16" s="22"/>
      <c r="I16" s="24"/>
      <c r="J16" s="24"/>
      <c r="K16" s="13"/>
      <c r="L16" s="22"/>
      <c r="M16" s="22"/>
      <c r="N16" s="31" t="str" cm="1">
        <f t="array" aca="1" ref="N16" ca="1">IF(INDIRECT("M" &amp; ROW())="x", INDIRECT("B" &amp; ROW()) &amp; IF(INDIRECT("E" &amp; ROW())="x", " in 2", " in 3"), "")</f>
        <v/>
      </c>
    </row>
    <row r="17" spans="1:14" x14ac:dyDescent="0.3">
      <c r="A17" s="38" t="s">
        <v>68</v>
      </c>
      <c r="B17" s="39"/>
      <c r="C17" s="39"/>
      <c r="D17" s="39"/>
      <c r="E17" s="39"/>
      <c r="F17" s="39"/>
      <c r="G17" s="39"/>
      <c r="H17" s="39"/>
      <c r="I17" s="24"/>
      <c r="J17" s="24"/>
      <c r="K17" s="13"/>
      <c r="L17" s="22"/>
      <c r="M17" s="22"/>
      <c r="N17" s="31" t="str" cm="1">
        <f t="array" aca="1" ref="N17" ca="1">IF(INDIRECT("M" &amp; ROW())="x", INDIRECT("B" &amp; ROW()) &amp; IF(INDIRECT("E" &amp; ROW())="x", " in 2", " in 3"), "")</f>
        <v/>
      </c>
    </row>
    <row r="18" spans="1:14" x14ac:dyDescent="0.3">
      <c r="A18" s="22"/>
      <c r="B18" s="22"/>
      <c r="C18" s="22"/>
      <c r="D18" s="14" t="s">
        <v>21</v>
      </c>
      <c r="E18" s="14" t="s">
        <v>22</v>
      </c>
      <c r="F18" s="14" t="s">
        <v>23</v>
      </c>
      <c r="G18" s="14" t="s">
        <v>24</v>
      </c>
      <c r="H18" s="15" t="s">
        <v>25</v>
      </c>
      <c r="I18" s="16" t="s">
        <v>26</v>
      </c>
      <c r="J18" s="16" t="s">
        <v>27</v>
      </c>
      <c r="K18" s="17" t="s">
        <v>28</v>
      </c>
      <c r="L18" s="25" t="s">
        <v>50</v>
      </c>
      <c r="M18" s="26"/>
      <c r="N18" s="30" t="s">
        <v>51</v>
      </c>
    </row>
    <row r="19" spans="1:14" x14ac:dyDescent="0.3">
      <c r="A19" s="34">
        <v>1</v>
      </c>
      <c r="B19" s="40" t="s">
        <v>76</v>
      </c>
      <c r="C19" s="34" t="s">
        <v>77</v>
      </c>
      <c r="D19" s="35">
        <v>0.57630000000000003</v>
      </c>
      <c r="E19" s="34"/>
      <c r="F19" s="34">
        <v>96</v>
      </c>
      <c r="G19" s="34">
        <v>224</v>
      </c>
      <c r="H19" s="34">
        <v>3.5899999141693115</v>
      </c>
      <c r="I19" s="24"/>
      <c r="J19" s="24"/>
      <c r="K19" s="42">
        <v>0.14583333333333334</v>
      </c>
      <c r="L19" s="22"/>
      <c r="M19" s="22"/>
      <c r="N19" s="31" t="str" cm="1">
        <f t="array" aca="1" ref="N19" ca="1">IF(INDIRECT("M" &amp; ROW())="x", INDIRECT("B" &amp; ROW()) &amp; IF(INDIRECT("E" &amp; ROW())="x", " in 2", " in 3"), "")</f>
        <v/>
      </c>
    </row>
    <row r="20" spans="1:14" ht="234" x14ac:dyDescent="0.3">
      <c r="A20" s="36"/>
      <c r="B20" s="44" t="s">
        <v>78</v>
      </c>
      <c r="C20" s="36" t="s">
        <v>79</v>
      </c>
      <c r="D20" s="37">
        <v>0.42370000000000002</v>
      </c>
      <c r="E20" s="36" t="s">
        <v>83</v>
      </c>
      <c r="F20" s="36">
        <v>27</v>
      </c>
      <c r="G20" s="36">
        <v>26</v>
      </c>
      <c r="H20" s="36">
        <v>1.3250000476837158</v>
      </c>
      <c r="I20" s="24">
        <v>1.36</v>
      </c>
      <c r="J20" s="24">
        <v>1.45</v>
      </c>
      <c r="K20" s="46" t="s">
        <v>88</v>
      </c>
      <c r="L20" s="22">
        <v>7.5</v>
      </c>
      <c r="M20" s="45" t="s">
        <v>83</v>
      </c>
      <c r="N20" s="31" t="str" cm="1">
        <f t="array" aca="1" ref="N20" ca="1">IF(INDIRECT("M" &amp; ROW())="x", INDIRECT("B" &amp; ROW()) &amp; IF(INDIRECT("E" &amp; ROW())="x", " in 2", " in 3"), "")</f>
        <v>Leylah Annie Fernandez in 2</v>
      </c>
    </row>
    <row r="21" spans="1:14" x14ac:dyDescent="0.3">
      <c r="A21" s="34">
        <v>2</v>
      </c>
      <c r="B21" s="43" t="s">
        <v>73</v>
      </c>
      <c r="C21" s="34" t="s">
        <v>59</v>
      </c>
      <c r="D21" s="35">
        <v>0.77700000000000002</v>
      </c>
      <c r="E21" s="34"/>
      <c r="F21" s="34">
        <v>42</v>
      </c>
      <c r="G21" s="34">
        <v>102</v>
      </c>
      <c r="H21" s="34">
        <v>1.6619999408721924</v>
      </c>
      <c r="I21" s="24">
        <v>1.69</v>
      </c>
      <c r="J21" s="24">
        <v>1.7</v>
      </c>
      <c r="K21" s="13"/>
      <c r="L21" s="22"/>
      <c r="M21" s="45" t="s">
        <v>83</v>
      </c>
      <c r="N21" s="31" t="str" cm="1">
        <f t="array" aca="1" ref="N21" ca="1">IF(INDIRECT("M" &amp; ROW())="x", INDIRECT("B" &amp; ROW()) &amp; IF(INDIRECT("E" &amp; ROW())="x", " in 2", " in 3"), "")</f>
        <v>Ann Li in 3</v>
      </c>
    </row>
    <row r="22" spans="1:14" ht="218.4" x14ac:dyDescent="0.3">
      <c r="A22" s="36"/>
      <c r="B22" s="41" t="s">
        <v>74</v>
      </c>
      <c r="C22" s="36" t="s">
        <v>75</v>
      </c>
      <c r="D22" s="37">
        <v>0.223</v>
      </c>
      <c r="E22" s="36" t="s">
        <v>83</v>
      </c>
      <c r="F22" s="36">
        <v>65</v>
      </c>
      <c r="G22" s="36">
        <v>39</v>
      </c>
      <c r="H22" s="36">
        <v>2.3199999332427979</v>
      </c>
      <c r="I22" s="24"/>
      <c r="J22" s="24"/>
      <c r="K22" s="46" t="s">
        <v>89</v>
      </c>
      <c r="L22" s="22">
        <v>7</v>
      </c>
      <c r="M22" s="22"/>
      <c r="N22" s="31" t="str" cm="1">
        <f t="array" aca="1" ref="N22" ca="1">IF(INDIRECT("M" &amp; ROW())="x", INDIRECT("B" &amp; ROW()) &amp; IF(INDIRECT("E" &amp; ROW())="x", " in 2", " in 3"), "")</f>
        <v/>
      </c>
    </row>
    <row r="23" spans="1:14" x14ac:dyDescent="0.3">
      <c r="A23" s="34">
        <v>3</v>
      </c>
      <c r="B23" s="40" t="s">
        <v>69</v>
      </c>
      <c r="C23" s="34" t="s">
        <v>70</v>
      </c>
      <c r="D23" s="35">
        <v>0.44169999999999998</v>
      </c>
      <c r="E23" s="34" t="s">
        <v>83</v>
      </c>
      <c r="F23" s="34">
        <v>21</v>
      </c>
      <c r="G23" s="34">
        <v>34</v>
      </c>
      <c r="H23" s="34">
        <v>2</v>
      </c>
      <c r="I23" s="24"/>
      <c r="J23" s="24"/>
      <c r="K23" s="13"/>
      <c r="L23" s="22"/>
      <c r="M23" s="22"/>
      <c r="N23" s="31" t="str" cm="1">
        <f t="array" aca="1" ref="N23" ca="1">IF(INDIRECT("M" &amp; ROW())="x", INDIRECT("B" &amp; ROW()) &amp; IF(INDIRECT("E" &amp; ROW())="x", " in 2", " in 3"), "")</f>
        <v/>
      </c>
    </row>
    <row r="24" spans="1:14" ht="202.8" x14ac:dyDescent="0.3">
      <c r="A24" s="36"/>
      <c r="B24" s="41" t="s">
        <v>71</v>
      </c>
      <c r="C24" s="36" t="s">
        <v>72</v>
      </c>
      <c r="D24" s="37">
        <v>0.55830000000000002</v>
      </c>
      <c r="E24" s="36"/>
      <c r="F24" s="36">
        <v>78</v>
      </c>
      <c r="G24" s="36">
        <v>339</v>
      </c>
      <c r="H24" s="36">
        <v>1.8769999742507935</v>
      </c>
      <c r="I24" s="24">
        <v>1.8</v>
      </c>
      <c r="J24" s="24">
        <v>1.9</v>
      </c>
      <c r="K24" s="46" t="s">
        <v>90</v>
      </c>
      <c r="L24" s="22">
        <v>6.5</v>
      </c>
      <c r="M24" s="45" t="s">
        <v>83</v>
      </c>
      <c r="N24" s="31" t="str" cm="1">
        <f t="array" aca="1" ref="N24" ca="1">IF(INDIRECT("M" &amp; ROW())="x", INDIRECT("B" &amp; ROW()) &amp; IF(INDIRECT("E" &amp; ROW())="x", " in 2", " in 3"), "")</f>
        <v>Tereza Valentova in 3</v>
      </c>
    </row>
    <row r="25" spans="1:14" x14ac:dyDescent="0.3">
      <c r="A25" s="34">
        <v>4</v>
      </c>
      <c r="B25" s="43" t="s">
        <v>80</v>
      </c>
      <c r="C25" s="34" t="s">
        <v>72</v>
      </c>
      <c r="D25" s="35">
        <v>0.60670000000000002</v>
      </c>
      <c r="E25" s="34" t="s">
        <v>83</v>
      </c>
      <c r="F25" s="34">
        <v>41</v>
      </c>
      <c r="G25" s="34">
        <v>33</v>
      </c>
      <c r="H25" s="34">
        <v>1.4170000553131104</v>
      </c>
      <c r="I25" s="24">
        <v>1.42</v>
      </c>
      <c r="J25" s="24">
        <v>1.8</v>
      </c>
      <c r="K25" s="13"/>
      <c r="L25" s="22"/>
      <c r="M25" s="22"/>
      <c r="N25" s="31" t="str" cm="1">
        <f t="array" aca="1" ref="N25" ca="1">IF(INDIRECT("M" &amp; ROW())="x", INDIRECT("B" &amp; ROW()) &amp; IF(INDIRECT("E" &amp; ROW())="x", " in 2", " in 3"), "")</f>
        <v/>
      </c>
    </row>
    <row r="26" spans="1:14" ht="265.2" x14ac:dyDescent="0.3">
      <c r="A26" s="36"/>
      <c r="B26" s="41" t="s">
        <v>81</v>
      </c>
      <c r="C26" s="36" t="s">
        <v>82</v>
      </c>
      <c r="D26" s="37">
        <v>0.39329999999999998</v>
      </c>
      <c r="E26" s="36"/>
      <c r="F26" s="36">
        <v>60</v>
      </c>
      <c r="G26" s="36">
        <v>112</v>
      </c>
      <c r="H26" s="36">
        <v>3.0499999523162842</v>
      </c>
      <c r="I26" s="24"/>
      <c r="J26" s="24"/>
      <c r="K26" s="46" t="s">
        <v>91</v>
      </c>
      <c r="L26" s="22">
        <v>7</v>
      </c>
      <c r="M26" s="45" t="s">
        <v>83</v>
      </c>
      <c r="N26" s="31" t="str" cm="1">
        <f t="array" aca="1" ref="N26" ca="1">IF(INDIRECT("M" &amp; ROW())="x", INDIRECT("B" &amp; ROW()) &amp; IF(INDIRECT("E" &amp; ROW())="x", " in 2", " in 3"), "")</f>
        <v>Viktorija Golubic in 3</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19:H24">
    <sortCondition ref="A19:A24"/>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2025-10-16T07:18:18Z</dcterms:modified>
</cp:coreProperties>
</file>