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61060AD2-2EE3-4B4A-9536-97F2B07BCD4D}" xr6:coauthVersionLast="47" xr6:coauthVersionMax="47" xr10:uidLastSave="{00000000-0000-0000-0000-000000000000}"/>
  <bookViews>
    <workbookView xWindow="180" yWindow="108" windowWidth="23040" windowHeight="12156"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29" i="6" a="1"/>
  <c r="N87" i="1" a="1"/>
  <c r="N201" i="6" a="1"/>
  <c r="N142" i="1" a="1"/>
  <c r="N21" i="6" a="1"/>
  <c r="N61" i="6" a="1"/>
  <c r="N116" i="6" a="1"/>
  <c r="N80" i="1" a="1"/>
  <c r="N28" i="6" a="1"/>
  <c r="N160" i="6" a="1"/>
  <c r="N15" i="6" a="1"/>
  <c r="N51" i="6" a="1"/>
  <c r="N212" i="6" a="1"/>
  <c r="N124" i="6" a="1"/>
  <c r="N214" i="6" a="1"/>
  <c r="N7" i="6" a="1"/>
  <c r="N124" i="1" a="1"/>
  <c r="N58" i="1" a="1"/>
  <c r="N106" i="6" a="1"/>
  <c r="N91" i="1" a="1"/>
  <c r="N73" i="6" a="1"/>
  <c r="N182" i="6" a="1"/>
  <c r="N70" i="1" a="1"/>
  <c r="N77" i="6" a="1"/>
  <c r="N69" i="6" a="1"/>
  <c r="N84" i="1" a="1"/>
  <c r="N10" i="1" a="1"/>
  <c r="N25" i="1" a="1"/>
  <c r="N56" i="1" a="1"/>
  <c r="N120" i="6" a="1"/>
  <c r="N110" i="1" a="1"/>
  <c r="N125" i="1" a="1"/>
  <c r="N23" i="1" a="1"/>
  <c r="N198" i="6" a="1"/>
  <c r="N164" i="6" a="1"/>
  <c r="N54" i="6" a="1"/>
  <c r="N138" i="1" a="1"/>
  <c r="N118" i="1" a="1"/>
  <c r="N145" i="6" a="1"/>
  <c r="N213" i="6" a="1"/>
  <c r="N130" i="6" a="1"/>
  <c r="N163" i="1" a="1"/>
  <c r="N158" i="1" a="1"/>
  <c r="N100" i="6" a="1"/>
  <c r="N85" i="1" a="1"/>
  <c r="N151" i="1" a="1"/>
  <c r="N90" i="6" a="1"/>
  <c r="N19" i="1" a="1"/>
  <c r="N81" i="1" a="1"/>
  <c r="N105" i="6" a="1"/>
  <c r="N47" i="1" a="1"/>
  <c r="N20" i="6" a="1"/>
  <c r="N115" i="1" a="1"/>
  <c r="N158" i="6" a="1"/>
  <c r="N42" i="1" a="1"/>
  <c r="N58" i="6" a="1"/>
  <c r="N65" i="1" a="1"/>
  <c r="N78" i="1" a="1"/>
  <c r="N173" i="1" a="1"/>
  <c r="N88" i="1" a="1"/>
  <c r="N180" i="1" a="1"/>
  <c r="N82" i="1" a="1"/>
  <c r="N186" i="6" a="1"/>
  <c r="N114" i="1" a="1"/>
  <c r="N161" i="1" a="1"/>
  <c r="N179" i="1" a="1"/>
  <c r="N199" i="6" a="1"/>
  <c r="N65" i="6" a="1"/>
  <c r="N108" i="1" a="1"/>
  <c r="N196" i="6" a="1"/>
  <c r="N163" i="6" a="1"/>
  <c r="N46" i="6" a="1"/>
  <c r="N167" i="6" a="1"/>
  <c r="N18" i="1" a="1"/>
  <c r="N49" i="1" a="1"/>
  <c r="N170" i="6" a="1"/>
  <c r="N16" i="6" a="1"/>
  <c r="N155" i="1" a="1"/>
  <c r="N52" i="6" a="1"/>
  <c r="N115" i="6" a="1"/>
  <c r="N147" i="6" a="1"/>
  <c r="N48" i="1" a="1"/>
  <c r="N102" i="6" a="1"/>
  <c r="N33" i="1" a="1"/>
  <c r="N181" i="6" a="1"/>
  <c r="N20" i="1" a="1"/>
  <c r="N31" i="6" a="1"/>
  <c r="N177" i="1" a="1"/>
  <c r="N25" i="6" a="1"/>
  <c r="N120" i="1" a="1"/>
  <c r="N23" i="6" a="1"/>
  <c r="N98" i="6" a="1"/>
  <c r="N177" i="6" a="1"/>
  <c r="N174" i="6" a="1"/>
  <c r="N154" i="1" a="1"/>
  <c r="N139" i="1" a="1"/>
  <c r="N123" i="1" a="1"/>
  <c r="N159" i="1" a="1"/>
  <c r="N188" i="6" a="1"/>
  <c r="N105" i="1" a="1"/>
  <c r="N162" i="6" a="1"/>
  <c r="N86" i="1" a="1"/>
  <c r="N36" i="1" a="1"/>
  <c r="N72" i="6" a="1"/>
  <c r="N57" i="6" a="1"/>
  <c r="N89" i="6" a="1"/>
  <c r="N135" i="6" a="1"/>
  <c r="N53" i="6" a="1"/>
  <c r="N67" i="6" a="1"/>
  <c r="N149" i="1" a="1"/>
  <c r="N104" i="1" a="1"/>
  <c r="N96" i="6" a="1"/>
  <c r="N134" i="6" a="1"/>
  <c r="N101" i="6" a="1"/>
  <c r="N122" i="1" a="1"/>
  <c r="N81" i="6" a="1"/>
  <c r="N150" i="1" a="1"/>
  <c r="N57" i="1" a="1"/>
  <c r="N96" i="1" a="1"/>
  <c r="N9" i="6" a="1"/>
  <c r="N28" i="1" a="1"/>
  <c r="N185" i="6" a="1"/>
  <c r="N137" i="1" a="1"/>
  <c r="N161" i="6" a="1"/>
  <c r="N171" i="6" a="1"/>
  <c r="N134" i="1" a="1"/>
  <c r="N52" i="1" a="1"/>
  <c r="N108" i="6" a="1"/>
  <c r="N33" i="6" a="1"/>
  <c r="N135" i="1" a="1"/>
  <c r="N70" i="6" a="1"/>
  <c r="N86" i="6" a="1"/>
  <c r="N41" i="6" a="1"/>
  <c r="N147" i="1" a="1"/>
  <c r="N53" i="1" a="1"/>
  <c r="N94" i="1" a="1"/>
  <c r="N72" i="1" a="1"/>
  <c r="N187" i="6" a="1"/>
  <c r="N38" i="6" a="1"/>
  <c r="N90" i="1" a="1"/>
  <c r="N44" i="1" a="1"/>
  <c r="N167" i="1" a="1"/>
  <c r="N74" i="1" a="1"/>
  <c r="N210" i="6" a="1"/>
  <c r="N125" i="6" a="1"/>
  <c r="N204" i="6" a="1"/>
  <c r="N139" i="6" a="1"/>
  <c r="N107" i="6" a="1"/>
  <c r="N104" i="6" a="1"/>
  <c r="N85" i="6" a="1"/>
  <c r="N71" i="6" a="1"/>
  <c r="N123" i="6" a="1"/>
  <c r="N176" i="6" a="1"/>
  <c r="N109" i="6" a="1"/>
  <c r="N32" i="1" a="1"/>
  <c r="N205" i="6" a="1"/>
  <c r="N76" i="6" a="1"/>
  <c r="N146" i="6" a="1"/>
  <c r="N202" i="6" a="1"/>
  <c r="N27" i="1" a="1"/>
  <c r="N103" i="6" a="1"/>
  <c r="N148" i="1" a="1"/>
  <c r="N45" i="6" a="1"/>
  <c r="N67" i="1" a="1"/>
  <c r="N193" i="6" a="1"/>
  <c r="N126" i="1" a="1"/>
  <c r="N93" i="6" a="1"/>
  <c r="N50" i="1" a="1"/>
  <c r="N41" i="1" a="1"/>
  <c r="N99" i="6" a="1"/>
  <c r="N99" i="1" a="1"/>
  <c r="N92" i="1" a="1"/>
  <c r="N71" i="1" a="1"/>
  <c r="N34" i="6" a="1"/>
  <c r="N165" i="6" a="1"/>
  <c r="N75" i="6" a="1"/>
  <c r="N132" i="1" a="1"/>
  <c r="N94" i="6" a="1"/>
  <c r="N37" i="6" a="1"/>
  <c r="N45" i="1" a="1"/>
  <c r="N171" i="1" a="1"/>
  <c r="N143" i="6" a="1"/>
  <c r="N38" i="1" a="1"/>
  <c r="N112" i="1" a="1"/>
  <c r="N40" i="6" a="1"/>
  <c r="N113" i="6" a="1"/>
  <c r="N97" i="1" a="1"/>
  <c r="N133" i="6" a="1"/>
  <c r="N36" i="6" a="1"/>
  <c r="N144" i="1" a="1"/>
  <c r="N118" i="6" a="1"/>
  <c r="N26" i="1" a="1"/>
  <c r="N24" i="1" a="1"/>
  <c r="N191" i="6" a="1"/>
  <c r="N35" i="6" a="1"/>
  <c r="N13" i="6" a="1"/>
  <c r="N21" i="1" a="1"/>
  <c r="N111" i="1" a="1"/>
  <c r="N91" i="6" a="1"/>
  <c r="N83" i="1" a="1"/>
  <c r="N127" i="1" a="1"/>
  <c r="N93" i="1" a="1"/>
  <c r="N60" i="1" a="1"/>
  <c r="N159" i="6" a="1"/>
  <c r="N100" i="1" a="1"/>
  <c r="N121" i="1" a="1"/>
  <c r="N137" i="6" a="1"/>
  <c r="N59" i="6" a="1"/>
  <c r="N84" i="6" a="1"/>
  <c r="N8" i="1" a="1"/>
  <c r="N144" i="6" a="1"/>
  <c r="N79" i="6" a="1"/>
  <c r="N149" i="6" a="1"/>
  <c r="N54" i="1" a="1"/>
  <c r="N34" i="1" a="1"/>
  <c r="N43" i="1" a="1"/>
  <c r="N151" i="6" a="1"/>
  <c r="N29" i="6" a="1"/>
  <c r="N197" i="6" a="1"/>
  <c r="N114" i="6" a="1"/>
  <c r="N175" i="1" a="1"/>
  <c r="N152" i="1" a="1"/>
  <c r="N126" i="6" a="1"/>
  <c r="N49" i="6" a="1"/>
  <c r="N10" i="6" a="1"/>
  <c r="N47" i="6" a="1"/>
  <c r="N136" i="6" a="1"/>
  <c r="N44" i="6" a="1"/>
  <c r="N180" i="6" a="1"/>
  <c r="N150" i="6" a="1"/>
  <c r="N42" i="6" a="1"/>
  <c r="N165" i="1" a="1"/>
  <c r="N143" i="1" a="1"/>
  <c r="N184" i="6" a="1"/>
  <c r="N12" i="6" a="1"/>
  <c r="N95" i="6" a="1"/>
  <c r="N62" i="6" a="1"/>
  <c r="N168" i="1" a="1"/>
  <c r="N207" i="6" a="1"/>
  <c r="N175" i="6" a="1"/>
  <c r="N173" i="6" a="1"/>
  <c r="N136" i="1" a="1"/>
  <c r="N12" i="1" a="1"/>
  <c r="N26" i="6" a="1"/>
  <c r="N208" i="6" a="1"/>
  <c r="N113" i="1" a="1"/>
  <c r="N68" i="1" a="1"/>
  <c r="N127" i="6" a="1"/>
  <c r="N112" i="6" a="1"/>
  <c r="N209" i="6" a="1"/>
  <c r="N15" i="1" a="1"/>
  <c r="N55" i="1" a="1"/>
  <c r="N121" i="6" a="1"/>
  <c r="N27" i="6" a="1"/>
  <c r="N119" i="6" a="1"/>
  <c r="N183" i="6" a="1"/>
  <c r="N111" i="6" a="1"/>
  <c r="N148" i="6" a="1"/>
  <c r="N164" i="1" a="1"/>
  <c r="N61" i="1" a="1"/>
  <c r="N154" i="6" a="1"/>
  <c r="N11" i="1" a="1"/>
  <c r="N192" i="6" a="1"/>
  <c r="N200" i="6" a="1"/>
  <c r="N31" i="1" a="1"/>
  <c r="N66" i="1" a="1"/>
  <c r="N131" i="6" a="1"/>
  <c r="N153" i="6" a="1"/>
  <c r="N169" i="6" a="1"/>
  <c r="N78" i="6" a="1"/>
  <c r="N88" i="6" a="1"/>
  <c r="N43" i="6" a="1"/>
  <c r="N13" i="1" a="1"/>
  <c r="N55" i="6" a="1"/>
  <c r="N181" i="1" a="1"/>
  <c r="N82" i="6" a="1"/>
  <c r="N138" i="6" a="1"/>
  <c r="N102" i="1" a="1"/>
  <c r="N156" i="6" a="1"/>
  <c r="N51" i="1" a="1"/>
  <c r="N35" i="1" a="1"/>
  <c r="N73" i="1" a="1"/>
  <c r="N16" i="1" a="1"/>
  <c r="N195" i="6" a="1"/>
  <c r="N89" i="1" a="1"/>
  <c r="N46" i="1" a="1"/>
  <c r="N122" i="6" a="1"/>
  <c r="N56" i="6" a="1"/>
  <c r="N172" i="1" a="1"/>
  <c r="N110" i="6" a="1"/>
  <c r="N80" i="6" a="1"/>
  <c r="N17" i="1" a="1"/>
  <c r="N141" i="6" a="1"/>
  <c r="N168" i="6" a="1"/>
  <c r="N39" i="1" a="1"/>
  <c r="N190" i="6" a="1"/>
  <c r="N64" i="1" a="1"/>
  <c r="N203" i="6" a="1"/>
  <c r="N50" i="6" a="1"/>
  <c r="N17" i="6" a="1"/>
  <c r="N30" i="6" a="1"/>
  <c r="N59" i="1" a="1"/>
  <c r="N211" i="6" a="1"/>
  <c r="N178" i="1" a="1"/>
  <c r="N87" i="6" a="1"/>
  <c r="N162" i="1" a="1"/>
  <c r="N75" i="1" a="1"/>
  <c r="N169" i="1" a="1"/>
  <c r="N74" i="6" a="1"/>
  <c r="N117" i="6" a="1"/>
  <c r="N156" i="1" a="1"/>
  <c r="N172" i="6" a="1"/>
  <c r="N129" i="1" a="1"/>
  <c r="N157" i="1" a="1"/>
  <c r="N63" i="1" a="1"/>
  <c r="N37" i="1" a="1"/>
  <c r="N189" i="6" a="1"/>
  <c r="N119" i="1" a="1"/>
  <c r="N128" i="6" a="1"/>
  <c r="N140" i="6" a="1"/>
  <c r="N174" i="1" a="1"/>
  <c r="N109" i="1" a="1"/>
  <c r="N176" i="1" a="1"/>
  <c r="N39" i="6" a="1"/>
  <c r="N133" i="1" a="1"/>
  <c r="N103" i="1" a="1"/>
  <c r="N63" i="6" a="1"/>
  <c r="N101" i="1" a="1"/>
  <c r="N7" i="1" a="1"/>
  <c r="N131" i="1" a="1"/>
  <c r="N68" i="6" a="1"/>
  <c r="N117" i="1" a="1"/>
  <c r="N128" i="1" a="1"/>
  <c r="N160" i="1" a="1"/>
  <c r="N179" i="6" a="1"/>
  <c r="N83" i="6" a="1"/>
  <c r="N97" i="6" a="1"/>
  <c r="N32" i="6" a="1"/>
  <c r="N64" i="6" a="1"/>
  <c r="N29" i="1" a="1"/>
  <c r="N141" i="1" a="1"/>
  <c r="N19" i="6" a="1"/>
  <c r="N60" i="6" a="1"/>
  <c r="N79" i="1" a="1"/>
  <c r="N206" i="6" a="1"/>
  <c r="N155" i="6" a="1"/>
  <c r="N106" i="1" a="1"/>
  <c r="N11" i="6" a="1"/>
  <c r="N140" i="1" a="1"/>
  <c r="N166" i="1" a="1"/>
  <c r="N178" i="6" a="1"/>
  <c r="N76" i="1" a="1"/>
  <c r="N166" i="6" a="1"/>
  <c r="N170" i="1" a="1"/>
  <c r="N146" i="1" a="1"/>
  <c r="N24" i="6" a="1"/>
  <c r="N77" i="1" a="1"/>
  <c r="N62" i="1" a="1"/>
  <c r="N95" i="1" a="1"/>
  <c r="N98" i="1" a="1"/>
  <c r="N157" i="6" a="1"/>
  <c r="N92" i="6" a="1"/>
  <c r="N18" i="6" a="1"/>
  <c r="N142" i="6" a="1"/>
  <c r="N116" i="1" a="1"/>
  <c r="N132" i="6" a="1"/>
  <c r="N152" i="6" a="1"/>
  <c r="N107" i="1" a="1"/>
  <c r="N66" i="6" a="1"/>
  <c r="N8" i="6" a="1"/>
  <c r="N69" i="1" a="1"/>
  <c r="N9" i="1" a="1"/>
  <c r="N194" i="6" a="1"/>
  <c r="N145" i="1" a="1"/>
  <c r="N153" i="1" a="1"/>
  <c r="N48" i="6" a="1"/>
  <c r="N130" i="1" a="1"/>
  <c r="N130" i="1" l="1"/>
  <c r="N48" i="6"/>
  <c r="N153" i="1"/>
  <c r="N145" i="1"/>
  <c r="N194" i="6"/>
  <c r="N9" i="1"/>
  <c r="N69" i="1"/>
  <c r="N8" i="6"/>
  <c r="N66" i="6"/>
  <c r="N107" i="1"/>
  <c r="N152" i="6"/>
  <c r="N132" i="6"/>
  <c r="N116" i="1"/>
  <c r="N142" i="6"/>
  <c r="N18" i="6"/>
  <c r="N92" i="6"/>
  <c r="N157" i="6"/>
  <c r="N98" i="1"/>
  <c r="N95" i="1"/>
  <c r="N62" i="1"/>
  <c r="N77" i="1"/>
  <c r="N24" i="6"/>
  <c r="N146" i="1"/>
  <c r="N170" i="1"/>
  <c r="N166" i="6"/>
  <c r="N76" i="1"/>
  <c r="N178" i="6"/>
  <c r="N166" i="1"/>
  <c r="N140" i="1"/>
  <c r="N11" i="6"/>
  <c r="N106" i="1"/>
  <c r="N155" i="6"/>
  <c r="N206" i="6"/>
  <c r="N79" i="1"/>
  <c r="N60" i="6"/>
  <c r="N19" i="6"/>
  <c r="N141" i="1"/>
  <c r="N29" i="1"/>
  <c r="N64" i="6"/>
  <c r="N32" i="6"/>
  <c r="N97" i="6"/>
  <c r="N83" i="6"/>
  <c r="N179" i="6"/>
  <c r="N160" i="1"/>
  <c r="N128" i="1"/>
  <c r="N117" i="1"/>
  <c r="N68" i="6"/>
  <c r="N131" i="1"/>
  <c r="N7" i="1"/>
  <c r="O7" i="1" s="1"/>
  <c r="N101" i="1"/>
  <c r="N63" i="6"/>
  <c r="N103" i="1"/>
  <c r="N133" i="1"/>
  <c r="N39" i="6"/>
  <c r="N176" i="1"/>
  <c r="N109" i="1"/>
  <c r="N174" i="1"/>
  <c r="N140" i="6"/>
  <c r="N128" i="6"/>
  <c r="N119" i="1"/>
  <c r="N189" i="6"/>
  <c r="N37" i="1"/>
  <c r="N63" i="1"/>
  <c r="N157" i="1"/>
  <c r="N129" i="1"/>
  <c r="N172" i="6"/>
  <c r="N156" i="1"/>
  <c r="N117" i="6"/>
  <c r="N74" i="6"/>
  <c r="N169" i="1"/>
  <c r="N75" i="1"/>
  <c r="N162" i="1"/>
  <c r="N87" i="6"/>
  <c r="N178" i="1"/>
  <c r="N211" i="6"/>
  <c r="N59" i="1"/>
  <c r="N30" i="6"/>
  <c r="N17" i="6"/>
  <c r="N50" i="6"/>
  <c r="N203" i="6"/>
  <c r="N64" i="1"/>
  <c r="N190" i="6"/>
  <c r="N39" i="1"/>
  <c r="N168" i="6"/>
  <c r="N141" i="6"/>
  <c r="N17" i="1"/>
  <c r="N80" i="6"/>
  <c r="N110" i="6"/>
  <c r="N172" i="1"/>
  <c r="N56" i="6"/>
  <c r="N122" i="6"/>
  <c r="N46" i="1"/>
  <c r="N89" i="1"/>
  <c r="N195" i="6"/>
  <c r="N16" i="1"/>
  <c r="N73" i="1"/>
  <c r="N35" i="1"/>
  <c r="N51" i="1"/>
  <c r="N156" i="6"/>
  <c r="N102" i="1"/>
  <c r="N138" i="6"/>
  <c r="N82" i="6"/>
  <c r="N181" i="1"/>
  <c r="N55" i="6"/>
  <c r="N13" i="1"/>
  <c r="N43" i="6"/>
  <c r="N88" i="6"/>
  <c r="N78" i="6"/>
  <c r="N169" i="6"/>
  <c r="N153" i="6"/>
  <c r="N131" i="6"/>
  <c r="N66" i="1"/>
  <c r="N31" i="1"/>
  <c r="N200" i="6"/>
  <c r="N192" i="6"/>
  <c r="N11" i="1"/>
  <c r="N154" i="6"/>
  <c r="N61" i="1"/>
  <c r="N164" i="1"/>
  <c r="N148" i="6"/>
  <c r="N111" i="6"/>
  <c r="N183" i="6"/>
  <c r="N119" i="6"/>
  <c r="N27" i="6"/>
  <c r="N121" i="6"/>
  <c r="N55" i="1"/>
  <c r="N15" i="1"/>
  <c r="N209" i="6"/>
  <c r="N112" i="6"/>
  <c r="N127" i="6"/>
  <c r="N68" i="1"/>
  <c r="N113" i="1"/>
  <c r="N208" i="6"/>
  <c r="N26" i="6"/>
  <c r="N12" i="1"/>
  <c r="N136" i="1"/>
  <c r="N173" i="6"/>
  <c r="N175" i="6"/>
  <c r="N207" i="6"/>
  <c r="N168" i="1"/>
  <c r="N62" i="6"/>
  <c r="N95" i="6"/>
  <c r="N12" i="6"/>
  <c r="N184" i="6"/>
  <c r="N143" i="1"/>
  <c r="N165" i="1"/>
  <c r="N42" i="6"/>
  <c r="N150" i="6"/>
  <c r="N180" i="6"/>
  <c r="N44" i="6"/>
  <c r="N136" i="6"/>
  <c r="N47" i="6"/>
  <c r="N10" i="6"/>
  <c r="N49" i="6"/>
  <c r="N126" i="6"/>
  <c r="N152" i="1"/>
  <c r="N175" i="1"/>
  <c r="N114" i="6"/>
  <c r="N197" i="6"/>
  <c r="N29" i="6"/>
  <c r="N151" i="6"/>
  <c r="N43" i="1"/>
  <c r="N34" i="1"/>
  <c r="N54" i="1"/>
  <c r="N149" i="6"/>
  <c r="N79" i="6"/>
  <c r="N144" i="6"/>
  <c r="N8" i="1"/>
  <c r="O8" i="1" s="1"/>
  <c r="N84" i="6"/>
  <c r="N59" i="6"/>
  <c r="N137" i="6"/>
  <c r="N121" i="1"/>
  <c r="N100" i="1"/>
  <c r="N159" i="6"/>
  <c r="N60" i="1"/>
  <c r="N93" i="1"/>
  <c r="N127" i="1"/>
  <c r="N83" i="1"/>
  <c r="N91" i="6"/>
  <c r="N111" i="1"/>
  <c r="N21" i="1"/>
  <c r="N13" i="6"/>
  <c r="N35" i="6"/>
  <c r="N191" i="6"/>
  <c r="N24" i="1"/>
  <c r="N26" i="1"/>
  <c r="N118" i="6"/>
  <c r="N144" i="1"/>
  <c r="N36" i="6"/>
  <c r="N133" i="6"/>
  <c r="N97" i="1"/>
  <c r="N113" i="6"/>
  <c r="N40" i="6"/>
  <c r="N112" i="1"/>
  <c r="N38" i="1"/>
  <c r="N143" i="6"/>
  <c r="N171" i="1"/>
  <c r="N45" i="1"/>
  <c r="N37" i="6"/>
  <c r="N94" i="6"/>
  <c r="N132" i="1"/>
  <c r="N75" i="6"/>
  <c r="N165" i="6"/>
  <c r="N34" i="6"/>
  <c r="N71" i="1"/>
  <c r="N92" i="1"/>
  <c r="N99" i="1"/>
  <c r="N99" i="6"/>
  <c r="N41" i="1"/>
  <c r="N50" i="1"/>
  <c r="N93" i="6"/>
  <c r="N126" i="1"/>
  <c r="N193" i="6"/>
  <c r="N67" i="1"/>
  <c r="N45" i="6"/>
  <c r="N148" i="1"/>
  <c r="N103" i="6"/>
  <c r="N27" i="1"/>
  <c r="N202" i="6"/>
  <c r="N146" i="6"/>
  <c r="N76" i="6"/>
  <c r="N205" i="6"/>
  <c r="N32" i="1"/>
  <c r="N109" i="6"/>
  <c r="N176" i="6"/>
  <c r="N123" i="6"/>
  <c r="N71" i="6"/>
  <c r="N85" i="6"/>
  <c r="N104" i="6"/>
  <c r="N107" i="6"/>
  <c r="N139" i="6"/>
  <c r="N204" i="6"/>
  <c r="N125" i="6"/>
  <c r="N210" i="6"/>
  <c r="N74" i="1"/>
  <c r="N167" i="1"/>
  <c r="N44" i="1"/>
  <c r="N90" i="1"/>
  <c r="N38" i="6"/>
  <c r="N187" i="6"/>
  <c r="N72" i="1"/>
  <c r="N94" i="1"/>
  <c r="N53" i="1"/>
  <c r="N147" i="1"/>
  <c r="N41" i="6"/>
  <c r="N86" i="6"/>
  <c r="N70" i="6"/>
  <c r="N135" i="1"/>
  <c r="N33" i="6"/>
  <c r="N108" i="6"/>
  <c r="N52" i="1"/>
  <c r="N134" i="1"/>
  <c r="N171" i="6"/>
  <c r="N161" i="6"/>
  <c r="N137" i="1"/>
  <c r="N185" i="6"/>
  <c r="N28" i="1"/>
  <c r="N9" i="6"/>
  <c r="N96" i="1"/>
  <c r="N57" i="1"/>
  <c r="N150" i="1"/>
  <c r="N81" i="6"/>
  <c r="N122" i="1"/>
  <c r="N101" i="6"/>
  <c r="N134" i="6"/>
  <c r="N96" i="6"/>
  <c r="N104" i="1"/>
  <c r="N149" i="1"/>
  <c r="N67" i="6"/>
  <c r="N53" i="6"/>
  <c r="N135" i="6"/>
  <c r="N89" i="6"/>
  <c r="N57" i="6"/>
  <c r="N72" i="6"/>
  <c r="N36" i="1"/>
  <c r="N86" i="1"/>
  <c r="N162" i="6"/>
  <c r="N105" i="1"/>
  <c r="N188" i="6"/>
  <c r="N159" i="1"/>
  <c r="N123" i="1"/>
  <c r="N139" i="1"/>
  <c r="N154" i="1"/>
  <c r="N174" i="6"/>
  <c r="N177" i="6"/>
  <c r="N98" i="6"/>
  <c r="N23" i="6"/>
  <c r="N120" i="1"/>
  <c r="N25" i="6"/>
  <c r="N177" i="1"/>
  <c r="N31" i="6"/>
  <c r="N20" i="1"/>
  <c r="N181" i="6"/>
  <c r="N33" i="1"/>
  <c r="N102" i="6"/>
  <c r="N48" i="1"/>
  <c r="N147" i="6"/>
  <c r="N115" i="6"/>
  <c r="N52" i="6"/>
  <c r="N155" i="1"/>
  <c r="N16" i="6"/>
  <c r="N170" i="6"/>
  <c r="N49" i="1"/>
  <c r="N18" i="1"/>
  <c r="N167" i="6"/>
  <c r="N46" i="6"/>
  <c r="N163" i="6"/>
  <c r="N196" i="6"/>
  <c r="N108" i="1"/>
  <c r="N65" i="6"/>
  <c r="N199" i="6"/>
  <c r="N179" i="1"/>
  <c r="N161" i="1"/>
  <c r="N114" i="1"/>
  <c r="N186" i="6"/>
  <c r="N82" i="1"/>
  <c r="N180" i="1"/>
  <c r="N88" i="1"/>
  <c r="N173" i="1"/>
  <c r="N78" i="1"/>
  <c r="N65" i="1"/>
  <c r="N58" i="6"/>
  <c r="N42" i="1"/>
  <c r="N158" i="6"/>
  <c r="N115" i="1"/>
  <c r="N20" i="6"/>
  <c r="N47" i="1"/>
  <c r="N105" i="6"/>
  <c r="N81" i="1"/>
  <c r="N19" i="1"/>
  <c r="N90" i="6"/>
  <c r="N151" i="1"/>
  <c r="N85" i="1"/>
  <c r="N100" i="6"/>
  <c r="N158" i="1"/>
  <c r="N163" i="1"/>
  <c r="N130" i="6"/>
  <c r="N213" i="6"/>
  <c r="N145" i="6"/>
  <c r="N118" i="1"/>
  <c r="N138" i="1"/>
  <c r="N54" i="6"/>
  <c r="N164" i="6"/>
  <c r="N198" i="6"/>
  <c r="N23" i="1"/>
  <c r="N125" i="1"/>
  <c r="N110" i="1"/>
  <c r="N120" i="6"/>
  <c r="N56" i="1"/>
  <c r="N25" i="1"/>
  <c r="N10" i="1"/>
  <c r="N84" i="1"/>
  <c r="N69" i="6"/>
  <c r="N77" i="6"/>
  <c r="N70" i="1"/>
  <c r="N182" i="6"/>
  <c r="N73" i="6"/>
  <c r="N91" i="1"/>
  <c r="N106" i="6"/>
  <c r="N58" i="1"/>
  <c r="N124" i="1"/>
  <c r="N7" i="6"/>
  <c r="N214" i="6"/>
  <c r="N124" i="6"/>
  <c r="N212" i="6"/>
  <c r="N51" i="6"/>
  <c r="N15" i="6"/>
  <c r="N160" i="6"/>
  <c r="N28" i="6"/>
  <c r="N80" i="1"/>
  <c r="N116" i="6"/>
  <c r="N61" i="6"/>
  <c r="N21" i="6"/>
  <c r="N142" i="1"/>
  <c r="N201" i="6"/>
  <c r="N87" i="1"/>
  <c r="N129"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<sst xmlns="http://schemas.openxmlformats.org/spreadsheetml/2006/main" count="226" uniqueCount="120">
  <si>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</si>
  <si>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</si>
  <si>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</si>
  <si>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</si>
  <si>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</si>
  <si>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</si>
  <si>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</si>
  <si>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</si>
  <si>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</si>
  <si>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</si>
  <si>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</si>
  <si>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</si>
  <si>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</si>
  <si>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</si>
  <si>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</si>
  <si>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</si>
  <si>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</si>
  <si>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</si>
  <si>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</si>
  <si>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</si>
  <si>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</si>
  <si>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</si>
  <si>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</si>
  <si>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</si>
  <si>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</si>
  <si>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</si>
  <si>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</si>
  <si>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</si>
  <si>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</si>
  <si>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</si>
  <si>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</si>
  <si>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</si>
  <si>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</si>
  <si>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</si>
  <si>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</si>
  <si>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</si>
  <si>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</si>
  <si>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</si>
  <si>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</si>
  <si>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</si>
  <si>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</si>
  <si>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</si>
  <si>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</si>
  <si>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</si>
  <si>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</si>
  <si>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</si>
  <si>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</si>
  <si>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</si>
  <si>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</si>
  <si>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</si>
  <si>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</si>
  <si>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</si>
  <si>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</si>
  <si>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Ningbo Open - Ningbo, World Tour, CHN, Hard, 13/10/2025, $1.064M, WTA 500                                                                                                                                                                                                                                                        </t>
  </si>
  <si>
    <t>Diana Shnaider</t>
  </si>
  <si>
    <t>RUS</t>
  </si>
  <si>
    <t>Ekaterina Alexandrova</t>
  </si>
  <si>
    <t>Elena Rybakina</t>
  </si>
  <si>
    <t>KAZ</t>
  </si>
  <si>
    <t>Jasmine Paolini</t>
  </si>
  <si>
    <t>ITA</t>
  </si>
  <si>
    <t xml:space="preserve">Japan Open - Osaka, World Tour, JPN, Hard, 13/10/2025, $275K, WTA 250                                                                                                                                                                                                                                                        </t>
  </si>
  <si>
    <t>Jaqueline Cristian</t>
  </si>
  <si>
    <t>ROU</t>
  </si>
  <si>
    <t>Tereza Valentova</t>
  </si>
  <si>
    <t>CZE</t>
  </si>
  <si>
    <t>Leylah Annie Fernandez</t>
  </si>
  <si>
    <t>CAN</t>
  </si>
  <si>
    <t>Sorana Cirstea</t>
  </si>
  <si>
    <t>x</t>
  </si>
  <si>
    <r>
      <t xml:space="preserve">Paolini 4-2. Most recent Nov 2024, indoors, Paolini in 2. She won on clay in June 2024, 3 sets. Rybakina won on clay in Apr 2024, 3 sets. Paolini's other 2 wins were by walkover and retirement. Hard win %'s are fairly even. 
Rybakina needed 3 sets against Yastremska in the 2nd round. Very easy win over Tomljanovic in the Quarter final. She reached the Quarter final in Wuhan, 4th round of the US Open, Semi final in Cincinnati, Semi final in Montreal, Semi final in Washington, 4th round in Indian Wells, Semi final in Dubai, Quarter final in Doha, 4th round at the Australian Open. 
Paolini Started slowly against Kudermetova but won in 2 sets in the 2nd round. Very tight 3 sets win over Bencic in the Quarter final. She reached the Semi final in Wuhan, Quarter final in Beijing, 3rd round at the US Open, Final in Cincinnati, Semi final in Miami, 4th round in Indian Wells, 3rd round of the Australian Open. 
12 month and 2025 stats are stronger for Rybakina on serve. 
</t>
    </r>
    <r>
      <rPr>
        <b/>
        <sz val="12"/>
        <color theme="1"/>
        <rFont val="Calibri"/>
        <family val="2"/>
        <scheme val="minor"/>
      </rPr>
      <t>Back Rybakina around 2.00 to 2.200 and remove liability at 1.60. Fair chance of 3 sets.</t>
    </r>
  </si>
  <si>
    <r>
      <t xml:space="preserve">H2H 1-1. Most recent Aug 2025, hard, Shnaider in 3. Alexandrova won on clay in April 2025, 2 sets. Hard win %'s favour Alexandrova.
Shnaider lost in the 1st round last season. 2 sets win over Wang in the 1st round. 3 sets win over Muchova in the 2nd round as underdog. 3 sets win over Zhu in the Quarter final. Title in Monterrey 2025, 3rd Round at the Australian Open 2025, Quarter finals in Adelaide 2025, Title in Hong Kong 2024, Semi finals in Tokyo 2024.
Alexandrova had a straight sets win over Yuan in the 2nd round. 2 sets win over Kessler in the Quarter final. She reached the 3rd round in Wuhan, Final in Seoul, 4th round of the US Open, Final in Monterrey, 4th round in Cincinnati, Semi final in Doha.
12 month and 2025 stats favour Alexandrova overall. She has the better ROI on hard.
</t>
    </r>
    <r>
      <rPr>
        <b/>
        <sz val="12"/>
        <color theme="1"/>
        <rFont val="Calibri"/>
        <family val="2"/>
        <scheme val="minor"/>
      </rPr>
      <t>Back Alexandrova around 2.20 to 2.30 and remove liability at 1.70. Chance of 3 sets.</t>
    </r>
    <r>
      <rPr>
        <sz val="12"/>
        <color theme="1"/>
        <rFont val="Calibri"/>
        <family val="2"/>
        <scheme val="minor"/>
      </rPr>
      <t xml:space="preserve">
</t>
    </r>
  </si>
  <si>
    <r>
      <t xml:space="preserve">1st meeting. Hard win %'s are a little better for Cirstea. 
Fernandez had a 2 sets win over Baptiste in the 1st round. Easy win over Galfi in the 2nd round. 2 sets win over Sramkova in the Quarter final. She reached the 3rd Round at the US Open 2025, Title in Washington 2025, 3rd Round in Doha 2025, Quarter finals in Abu Dhabi 2025, 3rd Round at the Australian Open 2025, Semi finals in Hong Kong 2024, Quarter finals in Tokyo 2024.
Cirstea needed 3 sets against Uchijima in the 1st round as strong favourite. Easy win over Boulter in the 2nd round. 3 sets win over Golubic in the Quarter final. She won the Title in Cleveland 2025, 4th Round in Cincinnati 2025, Quarter finals in Austin 2025, Quarter finals in Dubai 2025.
12 month and 2025 stats favour Fernandez on serve. 
Cirstea has the better ROI in the last 12 months. Stats for their last 10 on hard favour Fernandez on serve. Sets should be close.
</t>
    </r>
    <r>
      <rPr>
        <b/>
        <sz val="12"/>
        <color theme="1"/>
        <rFont val="Calibri"/>
        <family val="2"/>
        <scheme val="minor"/>
      </rPr>
      <t>Back Fernandez around 2.20 to 2.30 and remove liability at 1.70.</t>
    </r>
  </si>
  <si>
    <r>
      <t xml:space="preserve">1st meeting. Hard win %'s are better for Valentova. 
Cristian had a 2 sets win over Cocciaretto in the 1st round. 3 sets win over Maneiro in the 2nd round. Walkover in the Quarter final when Osaka withdrew. 2nd round in Wuhan. 3rd round of the US Open. 3rd round in Montreal. 3rd round in Indian Wells. 3rd round of the Australian Open.
Valentova has come through the qual rounds. Very easy win over Eala in the 1st round. Comfortable win over Mertens in the 2nd round. 3 sets win over Danilovic in the Quarter final. 2nd round of the US Open. Semi final in Prague. CH title in July. 
12 month and 2025 stats strongly favour Valentova. 
</t>
    </r>
    <r>
      <rPr>
        <b/>
        <sz val="12"/>
        <color theme="1"/>
        <rFont val="Calibri"/>
        <family val="2"/>
        <scheme val="minor"/>
      </rPr>
      <t>Back Valentova around 1.95 to 2.20 and remove liability at 1.60.</t>
    </r>
  </si>
  <si>
    <t xml:space="preserve">Almaty Open - Almaty, World Tour, KAZ, I.hard, 13/10/2025, $1.085M, ATP 250                                                                                                                                                                                                                                                        </t>
  </si>
  <si>
    <t>Corentin Moutet</t>
  </si>
  <si>
    <t>FRA</t>
  </si>
  <si>
    <t>Alex Michelsen</t>
  </si>
  <si>
    <t>USA</t>
  </si>
  <si>
    <t>James Duckworth</t>
  </si>
  <si>
    <t>AUS</t>
  </si>
  <si>
    <t>Daniil Medvedev</t>
  </si>
  <si>
    <t xml:space="preserve">European Open - Brussels, World Tour, BEL, I.hard, 13/10/2025, ˆ733K, ATP 250                                                                                                                                                                                                                                                        </t>
  </si>
  <si>
    <t>Giovanni Mpetshi Perricard</t>
  </si>
  <si>
    <t>Jiri Lehecka</t>
  </si>
  <si>
    <t>Raphael Collignon</t>
  </si>
  <si>
    <t>BEL</t>
  </si>
  <si>
    <t>Felix Auger Aliassime</t>
  </si>
  <si>
    <t xml:space="preserve">BNP Paribas Nordic Open - Stockholm, World Tour, SWE, I.hard, 13/10/2025, ˆ733K, ATP 250                                                                                                                                                                                                                                                        </t>
  </si>
  <si>
    <t>Holger Rune</t>
  </si>
  <si>
    <t>DEN</t>
  </si>
  <si>
    <t>Ugo Humbert</t>
  </si>
  <si>
    <t>Denis Shapovalov</t>
  </si>
  <si>
    <t>Casper Ruud</t>
  </si>
  <si>
    <t>NOR</t>
  </si>
  <si>
    <t xml:space="preserve">Olbia Challenger, Challenger, ITA, Hard, 13/10/2025, ˆ181K, Challenger 125                                                                                                                                                                                                                                                 </t>
  </si>
  <si>
    <t>Pablo Carreno-Busta</t>
  </si>
  <si>
    <t>ESP</t>
  </si>
  <si>
    <t>Martin Landaluce</t>
  </si>
  <si>
    <t>Hugo Grenier</t>
  </si>
  <si>
    <t>Luca Van Assche</t>
  </si>
  <si>
    <t xml:space="preserve">Rio Ladies Open - Rio de Janeiro, Challenger, BRA, Clay, 13/10/2025, $115K, WTA 125                                                                                                                                                                                                                                                        </t>
  </si>
  <si>
    <t>Simona Waltert</t>
  </si>
  <si>
    <t>SUI</t>
  </si>
  <si>
    <t>Julia Grabher</t>
  </si>
  <si>
    <t>AUT</t>
  </si>
  <si>
    <t>Alice Rame</t>
  </si>
  <si>
    <t>Ekaterine Gorgodze</t>
  </si>
  <si>
    <t>GEO</t>
  </si>
  <si>
    <r>
      <t xml:space="preserve">Medvedev 1-0 (Aug 2021, hard, 2 sets). Indoor win %'s are fairly even. 
Duckworth lost in the 1st round last season. This time, he has come through the qual rounds. 2 sets win over Blanchet in the 1st round. 3 tight sets win over Diallo in the 2nd round. 2 sets win over Cobolli in the Quarter final as huge underdog. 
Medvedev had a 2 tight sets win over Walton in the 2nd round. 2 sets win over Marozsan in the Quartier final. He reached the Semi final in Marseille. 2nd round in Rotterdam. 
12 month and 2025 indoor stats are stronger for Duckworth on serve. 
</t>
    </r>
    <r>
      <rPr>
        <b/>
        <sz val="12"/>
        <color theme="1"/>
        <rFont val="Calibri"/>
        <family val="2"/>
        <scheme val="minor"/>
      </rPr>
      <t>Lay Medvedev and remove liability at 1.35 to 1.40. Lay set 1 winner.</t>
    </r>
  </si>
  <si>
    <r>
      <t xml:space="preserve">Moutet 2-1. Most recent Aug 2025, hard, Michelsen in 3 sets. Moutet won on grass in June 2025, 2 sets. 2 sets win on clay in 2024. Indoor win %'s favour Moutet.
Moutet had a 2 sets win over Tomic in the 1st round. 2 sets win over Shevchenko in the 2nd round. 2 sets win over Struff in the Quarter final. He reached the Semi finals in Metz 2024. 4 of his 7 matches in the last 12 months were won by retirement or walkover.
Michelsen had a 2 sets win over Zhukayev in the 1st round. Easy win over Vukic in the 2nd round. 3 sets win over Mochizuki in the Quarter final. He reached the Semi finals in Metz 2024. 2nd round in Paris. 
12 month and 2025 indoor stats favour Michelsen on serve. Return stats are fairly even. Moutet has the better ROI i the last year. Good chance of 3 sets.
</t>
    </r>
    <r>
      <rPr>
        <b/>
        <sz val="12"/>
        <color theme="1"/>
        <rFont val="Calibri"/>
        <family val="2"/>
        <scheme val="minor"/>
      </rPr>
      <t xml:space="preserve">Lay Moutet around 1.55 and remove liability at 2.00. </t>
    </r>
  </si>
  <si>
    <r>
      <t xml:space="preserve">Lehecka 1-0 (Aug 2022, clay, 3rd set tie break). Indoor win %'s favour Perricard. 
Perricard had a 3 sets win over Ruusuvuori in the 1st round. In the 2nd round, Basilashvili retired after set 1. 2 sets win over Musetti in the Quarter final as underdog. He reached the 2nd round in Paris. Title in Basel 2024. 
Lehecka had a comfortable win over Bailly in the 2nd round. He came through the Quarter final when Bonzi retired in set 3. He reached the 2nd round in Rotterdam, Semi finals in Belgrade 2024, Final in Antwerp 2024.
12 month indoor stats favour Perricard on serve and strongly favour Lehecka on return. 
Perricard has been broken just 4 times indoors in the last 12 months. He will probably need tie breaks to take sets. 
</t>
    </r>
    <r>
      <rPr>
        <b/>
        <sz val="12"/>
        <color theme="1"/>
        <rFont val="Calibri"/>
        <family val="2"/>
        <scheme val="minor"/>
      </rPr>
      <t>Back Lehecka around 2.20 to 2.30 and remove liability at 1.70.</t>
    </r>
  </si>
  <si>
    <r>
      <t xml:space="preserve">1st meeting. 12 month indoor win %'s favour Collignon. Aliassime leads in 2025.
Collignon had a 2 tight sets win over Bergs in the 1st round. 3rd set tie break win over Comesana in the 2nd round. 2 sets win over Fokina in the Quarter final as underdog. He reached a CH semi in Oct. CH final in Sep. CH final in March. CH title in Feb. CH title in Nov.
Aliassime needed a 3rd set tie break against Dzumhur in the 2nd round. 2 sets win over Spizzirri in the Quarter final. He won the Title in Montpellier 2025. 2nd round in Basel and Quarter final in Antwerp.
12 month ATP indoor stats favour Aliassime overall. 
</t>
    </r>
    <r>
      <rPr>
        <b/>
        <sz val="12"/>
        <color theme="1"/>
        <rFont val="Calibri"/>
        <family val="2"/>
        <scheme val="minor"/>
      </rPr>
      <t xml:space="preserve">Back Aliassime around 1.85 to 2.00 and remove liability at 1.55. </t>
    </r>
  </si>
  <si>
    <r>
      <t xml:space="preserve">Rune 5-0. Most recent Oct 2025, hard, 2 sets. 3 sets wins on hard in march 2025 and Jan 2023. He won indoors in 2022, 2 sets. Indoor win %'s favour Humbert.
Rune had a 2 sets win over Fucsovics in the 2nd round. 3 sets win over Etcheverry in the Quarter final. He reached the Semi finals in Paris 2024, Semi finals in Basel 2024. 
Humbert beat Berrettini in 2 sets in the 2nd round. 3 sets win over Sonego in the Quarter final. He won the Title in Marseille 2025, Final in Paris 2024. 2nd round in Basel. 
12 month and 2025 indoor stats are stronger for Humbert. 
The sets will be tight. At least 1 tie break. 
</t>
    </r>
    <r>
      <rPr>
        <b/>
        <sz val="12"/>
        <color theme="1"/>
        <rFont val="Calibri"/>
        <family val="2"/>
        <scheme val="minor"/>
      </rPr>
      <t xml:space="preserve">Lay Rune around 1.65 and remove liability at 2.10. </t>
    </r>
  </si>
  <si>
    <r>
      <t xml:space="preserve">Ruud 2-1. Most recent Feb 2025, indoors, Shapovalov in 2. Ruud won on clay in May 2022 and May 2021. Indoor win %'s are better for Shapovalov. 
Shapovalov had a 3 sets win over Borg in the 2nd round. 3 sets win over Ymer in the Quarter final. He won the Title in Dallas 2025, Title in Belgrade 2024, Quarter finals in Basel 2024.
Ruud reached the Quarter final last season. 2 sets win over Cilic in the 2nd round. 3 sets win over Korda in the Quarter final. Final in Dallas, Semi final at the ATP finals in Nov. 
12 month indoor stats are stronger for Shapovalov. 2025 stats are more even. 
</t>
    </r>
    <r>
      <rPr>
        <b/>
        <sz val="12"/>
        <color theme="1"/>
        <rFont val="Calibri"/>
        <family val="2"/>
        <scheme val="minor"/>
      </rPr>
      <t xml:space="preserve">Lay Ruud around 1.45 and remove liability at 1.90. Lay set 1 winner. </t>
    </r>
  </si>
  <si>
    <r>
      <t xml:space="preserve">H2H 1-1. Most recent March 2025, indoors, 2 sets. Grenier won indoors in 2021, 2 sets. Hard win %'s are better for Grenier. 
Grenier beat Basavareddy in 3 sets as underdog in the 1st round. 2 sets wins in the 2nd round and Quarter final. CH final in Oct. CH semi in Aug. CH semi in March. 6 CH q finals in 2025.
Van Assche had a 3 sets win as favourite in the 1st round. 2 sets win over Kopriva as slight underdog in the 2nd round. 2 sets win in the Quarter final. Very  little hard success in the last 12 months. 
ATP stats don't really help us as they haven't played many ATP matches. 12 month CH stats are stronger for Grenier.
</t>
    </r>
    <r>
      <rPr>
        <b/>
        <sz val="12"/>
        <color theme="1"/>
        <rFont val="Calibri"/>
        <family val="2"/>
        <scheme val="minor"/>
      </rPr>
      <t xml:space="preserve">Lay Van Assche around 1.45 and remove liability at 1.95.  </t>
    </r>
  </si>
  <si>
    <r>
      <t xml:space="preserve">Carreno Busta 1-0 (Oct 2025, hard, 2 sets). Hard win %'s are better for Carreno Busta.
Carreno Busta needed 3 sets in the first 3 rounds. He was underdog in the Quarter final. CH title in Oct. 2nd round of the US Open. 2nd rounds in Winston Salem and Toronto. 2 CH title in Feb. 
Landaluce reached the Semi final last season. He was favourite in the first 3 rounds. He dropped a set in the 2nd round. CH q finals in Oct and Sep. 2nd round in Cincinnati. CH semi in Jan.
12 month CH stats are stronger for Busta. 12 month ATP stats favour Landaluce. 
</t>
    </r>
    <r>
      <rPr>
        <b/>
        <sz val="12"/>
        <color theme="1"/>
        <rFont val="Calibri"/>
        <family val="2"/>
        <scheme val="minor"/>
      </rPr>
      <t xml:space="preserve">Lay Landaluce around 1.60 and remove liability at 2.10. </t>
    </r>
  </si>
  <si>
    <r>
      <t xml:space="preserve">1st meeting. Clay win %'s favour Rame.
Rame beat Riera in 2 sets as underdog in the 1st round. 2 sets win in the 2nd round as favourite. 3 sets win in the Quarter final as strong favourite. CH q final in Sep. Most of tennis is played in ITF's. 
Gorgodze had a 2 sets win as underdog in the 1st round. Easy wins in the 2nd round as Quart final as favourite. CH q final last week. CH q final in Sep. Most of her matches were in ITF's.
12 month CH stats are stronger for Rame. ITF stats also favour her.
</t>
    </r>
    <r>
      <rPr>
        <b/>
        <sz val="12"/>
        <color theme="1"/>
        <rFont val="Calibri"/>
        <family val="2"/>
        <scheme val="minor"/>
      </rPr>
      <t>Back Rame around 2.20 to 2.30 and remove liability at 1.70.</t>
    </r>
  </si>
  <si>
    <t xml:space="preserve">** no money yet in the Btfair markets so I used the "Pin" prices to set entry and exit points. </t>
  </si>
  <si>
    <r>
      <t xml:space="preserve">1st meeting. Clay win %'s are a little better for Grabher.
Waltert needed 3 sets in the 1st round as strong favourite. Easy win in the 2nd round. 3rd set tie break win as favourite in the Quarter final. CH q final in Oct. CH final in Sep. Q final in Iasi. CH semi in May.
Grabher was favourite in the first 3 rounds. 2 tie breaks win in the 1st round. She needed 3 sets in the Quarter final. CH q final in Sep. CH semi in July. CH q final in June. 
12 month WTA stats are stronger for Waltert. 12 month CH stats favour Grabher on serve. 
</t>
    </r>
    <r>
      <rPr>
        <b/>
        <sz val="12"/>
        <color theme="1"/>
        <rFont val="Calibri"/>
        <family val="2"/>
        <scheme val="minor"/>
      </rPr>
      <t>Back Waltert around 2.00 to 2.20 and remove liability at 1.60.</t>
    </r>
    <r>
      <rPr>
        <sz val="12"/>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</si>
</sst>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61">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0" fontId="10" fillId="0" borderId="0" xfId="0" applyNumberFormat="1" applyFont="1" applyAlignment="1">
      <alignment horizontal="center" vertical="center" wrapText="1"/>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1" xfId="6" applyFill="1" applyBorder="1" applyAlignment="1">
      <alignment horizontal="center" vertical="top"/>
    </xf>
    <xf numFmtId="0" fontId="1" fillId="2" borderId="2"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0" fontId="1" fillId="7" borderId="2" xfId="6" applyFill="1" applyBorder="1" applyAlignment="1">
      <alignment horizontal="center"/>
    </xf>
    <xf numFmtId="0" fontId="1" fillId="0" borderId="0" xfId="6" applyAlignment="1">
      <alignment horizontal="left"/>
    </xf>
    <xf numFmtId="0" fontId="1" fillId="7" borderId="1" xfId="6" applyFill="1" applyBorder="1" applyAlignment="1">
      <alignment horizontal="center"/>
    </xf>
    <xf numFmtId="49" fontId="1" fillId="0" borderId="2" xfId="6" applyNumberFormat="1" applyBorder="1" applyAlignment="1">
      <alignment horizontal="center" vertical="top"/>
    </xf>
    <xf numFmtId="0" fontId="1" fillId="0" borderId="0" xfId="6"/>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10" fontId="1" fillId="0" borderId="2" xfId="6" applyNumberFormat="1" applyBorder="1" applyAlignment="1">
      <alignment horizontal="center"/>
    </xf>
    <xf numFmtId="10" fontId="1" fillId="0" borderId="1" xfId="6" applyNumberFormat="1" applyBorder="1" applyAlignment="1">
      <alignment horizontal="center"/>
    </xf>
    <xf numFmtId="49" fontId="1" fillId="0" borderId="1" xfId="6" applyNumberFormat="1" applyBorder="1" applyAlignment="1">
      <alignment horizontal="center" vertical="top"/>
    </xf>
    <xf numFmtId="0" fontId="11" fillId="4" borderId="0" xfId="0" applyFont="1" applyFill="1" applyAlignment="1">
      <alignment horizontal="center" vertical="top"/>
    </xf>
    <xf numFmtId="0" fontId="11" fillId="5" borderId="0" xfId="0" applyFont="1" applyFill="1" applyAlignment="1">
      <alignment horizontal="center" vertical="top"/>
    </xf>
    <xf numFmtId="0" fontId="1" fillId="7" borderId="0" xfId="0" applyFont="1" applyFill="1" applyAlignment="1">
      <alignment horizontal="center"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A9D4BB3F-1F67-4B83-9F3B-86B7220E7968}"/>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workbookViewId="0">
      <selection activeCell="K37" sqref="K37"/>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48" t="s">
        <v>74</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1" t="s">
        <v>79</v>
      </c>
      <c r="C7" s="34" t="s">
        <v>80</v>
      </c>
      <c r="D7" s="35">
        <v>0.2611</v>
      </c>
      <c r="E7" s="50" t="s">
        <v>69</v>
      </c>
      <c r="F7" s="34">
        <v>138</v>
      </c>
      <c r="G7" s="34">
        <v>100</v>
      </c>
      <c r="H7" s="34">
        <v>6.2399997711181641</v>
      </c>
      <c r="I7" s="24"/>
      <c r="J7" s="24"/>
      <c r="K7" s="40">
        <v>0.45833333333333331</v>
      </c>
      <c r="L7" s="22"/>
      <c r="M7" s="28"/>
      <c r="N7" s="31" t="str" cm="1">
        <f t="array" aca="1" ref="N7" ca="1">IF(INDIRECT("M" &amp; ROW())="x", INDIRECT("B" &amp; ROW()) &amp; IF(INDIRECT("E" &amp; ROW())="x", " in 2", " in 3"), "")</f>
        <v/>
      </c>
      <c r="O7" s="22" t="str">
        <f ca="1">IF(N7="x", C7 &amp; IF(F7="x", " in 2", " in 3"), "")</f>
        <v/>
      </c>
    </row>
    <row r="8" spans="1:15" ht="202.8" x14ac:dyDescent="0.3">
      <c r="A8" s="36"/>
      <c r="B8" s="43" t="s">
        <v>81</v>
      </c>
      <c r="C8" s="36" t="s">
        <v>55</v>
      </c>
      <c r="D8" s="37">
        <v>0.7389</v>
      </c>
      <c r="E8" s="57"/>
      <c r="F8" s="36">
        <v>14</v>
      </c>
      <c r="G8" s="36">
        <v>345</v>
      </c>
      <c r="H8" s="36">
        <v>1.1529999971389771</v>
      </c>
      <c r="I8" s="24">
        <v>1.2</v>
      </c>
      <c r="J8" s="24">
        <v>1.45</v>
      </c>
      <c r="K8" s="46" t="s">
        <v>109</v>
      </c>
      <c r="L8" s="22">
        <v>7</v>
      </c>
      <c r="M8" s="45" t="s">
        <v>69</v>
      </c>
      <c r="N8" s="31" t="str" cm="1">
        <f t="array" aca="1" ref="N8" ca="1">IF(INDIRECT("M" &amp; ROW())="x", INDIRECT("B" &amp; ROW()) &amp; IF(INDIRECT("E" &amp; ROW())="x", " in 2", " in 3"), "")</f>
        <v>Daniil Medvedev in 3</v>
      </c>
      <c r="O8" s="22" t="str">
        <f ca="1">IF(N8="x", C8 &amp; IF(F8="x", " in 2", " in 3"), "")</f>
        <v/>
      </c>
    </row>
    <row r="9" spans="1:15" x14ac:dyDescent="0.3">
      <c r="A9" s="34">
        <v>2</v>
      </c>
      <c r="B9" s="41" t="s">
        <v>75</v>
      </c>
      <c r="C9" s="34" t="s">
        <v>76</v>
      </c>
      <c r="D9" s="35">
        <v>0.6845</v>
      </c>
      <c r="E9" s="50" t="s">
        <v>69</v>
      </c>
      <c r="F9" s="34">
        <v>41</v>
      </c>
      <c r="G9" s="34">
        <v>66</v>
      </c>
      <c r="H9" s="34">
        <v>1.8329999446868896</v>
      </c>
      <c r="I9" s="24">
        <v>1.83</v>
      </c>
      <c r="J9" s="24">
        <v>2.1</v>
      </c>
      <c r="K9" s="13"/>
      <c r="L9" s="22"/>
      <c r="M9" s="28"/>
      <c r="N9" s="31" t="str" cm="1">
        <f t="array" aca="1" ref="N9" ca="1">IF(INDIRECT("M" &amp; ROW())="x", INDIRECT("B" &amp; ROW()) &amp; IF(INDIRECT("E" &amp; ROW())="x", " in 2", " in 3"), "")</f>
        <v/>
      </c>
    </row>
    <row r="10" spans="1:15" ht="265.2" x14ac:dyDescent="0.3">
      <c r="A10" s="36"/>
      <c r="B10" s="42" t="s">
        <v>77</v>
      </c>
      <c r="C10" s="36" t="s">
        <v>78</v>
      </c>
      <c r="D10" s="37">
        <v>0.3155</v>
      </c>
      <c r="E10" s="57"/>
      <c r="F10" s="36">
        <v>36</v>
      </c>
      <c r="G10" s="36">
        <v>46</v>
      </c>
      <c r="H10" s="36">
        <v>2.0699999332427979</v>
      </c>
      <c r="I10" s="24"/>
      <c r="J10" s="24">
        <v>1.9</v>
      </c>
      <c r="K10" s="46" t="s">
        <v>110</v>
      </c>
      <c r="L10" s="22">
        <v>6.5</v>
      </c>
      <c r="M10" s="45" t="s">
        <v>69</v>
      </c>
      <c r="N10" s="31" t="str" cm="1">
        <f t="array" aca="1" ref="N10" ca="1">IF(INDIRECT("M" &amp; ROW())="x", INDIRECT("B" &amp; ROW()) &amp; IF(INDIRECT("E" &amp; ROW())="x", " in 2", " in 3"), "")</f>
        <v>Alex Michelsen in 3</v>
      </c>
    </row>
    <row r="11" spans="1:15" x14ac:dyDescent="0.3">
      <c r="A11" s="22"/>
      <c r="B11" s="22"/>
      <c r="C11" s="22"/>
      <c r="D11" s="22"/>
      <c r="E11" s="23"/>
      <c r="F11" s="22"/>
      <c r="G11" s="22"/>
      <c r="H11" s="22"/>
      <c r="I11" s="24"/>
      <c r="J11" s="24"/>
      <c r="K11" s="13"/>
      <c r="L11" s="22"/>
      <c r="M11" s="22"/>
      <c r="N11" s="31" t="str" cm="1">
        <f t="array" aca="1" ref="N11" ca="1">IF(INDIRECT("M" &amp; ROW())="x", INDIRECT("B" &amp; ROW()) &amp; IF(INDIRECT("E" &amp; ROW())="x", " in 2", " in 3"), "")</f>
        <v/>
      </c>
    </row>
    <row r="12" spans="1:15" x14ac:dyDescent="0.3">
      <c r="A12" s="22"/>
      <c r="B12" s="22"/>
      <c r="C12" s="22"/>
      <c r="D12" s="22"/>
      <c r="E12" s="23"/>
      <c r="F12" s="22"/>
      <c r="G12" s="22"/>
      <c r="H12" s="22"/>
      <c r="I12" s="24"/>
      <c r="J12" s="24"/>
      <c r="K12" s="13"/>
      <c r="L12" s="22"/>
      <c r="M12" s="28"/>
      <c r="N12" s="31" t="str" cm="1">
        <f t="array" aca="1" ref="N12" ca="1">IF(INDIRECT("M" &amp; ROW())="x", INDIRECT("B" &amp; ROW()) &amp; IF(INDIRECT("E" &amp; ROW())="x", " in 2", " in 3"), "")</f>
        <v/>
      </c>
    </row>
    <row r="13" spans="1:15" x14ac:dyDescent="0.3">
      <c r="A13" s="38" t="s">
        <v>82</v>
      </c>
      <c r="B13" s="39"/>
      <c r="C13" s="39"/>
      <c r="D13" s="39"/>
      <c r="E13" s="39"/>
      <c r="F13" s="39"/>
      <c r="G13" s="39"/>
      <c r="H13" s="39"/>
      <c r="I13" s="24"/>
      <c r="J13" s="24"/>
      <c r="K13" s="13"/>
      <c r="L13" s="22"/>
      <c r="M13" s="22"/>
      <c r="N13" s="31" t="str" cm="1">
        <f t="array" aca="1" ref="N13" ca="1">IF(INDIRECT("M" &amp; ROW())="x", INDIRECT("B" &amp; ROW()) &amp; IF(INDIRECT("E" &amp; ROW())="x", " in 2", " in 3"), "")</f>
        <v/>
      </c>
    </row>
    <row r="14" spans="1:15" x14ac:dyDescent="0.3">
      <c r="A14" s="22"/>
      <c r="B14" s="22"/>
      <c r="C14" s="22"/>
      <c r="D14" s="58" t="s">
        <v>21</v>
      </c>
      <c r="E14" s="58" t="s">
        <v>22</v>
      </c>
      <c r="F14" s="58" t="s">
        <v>23</v>
      </c>
      <c r="G14" s="58" t="s">
        <v>24</v>
      </c>
      <c r="H14" s="59" t="s">
        <v>25</v>
      </c>
      <c r="I14" s="16" t="s">
        <v>26</v>
      </c>
      <c r="J14" s="16" t="s">
        <v>27</v>
      </c>
      <c r="K14" s="17" t="s">
        <v>28</v>
      </c>
      <c r="L14" s="25" t="s">
        <v>50</v>
      </c>
      <c r="M14" s="26"/>
      <c r="N14" s="30" t="s">
        <v>51</v>
      </c>
    </row>
    <row r="15" spans="1:15" x14ac:dyDescent="0.3">
      <c r="A15" s="34">
        <v>1</v>
      </c>
      <c r="B15" s="41" t="s">
        <v>83</v>
      </c>
      <c r="C15" s="34" t="s">
        <v>76</v>
      </c>
      <c r="D15" s="35">
        <v>0.41770000000000002</v>
      </c>
      <c r="E15" s="50" t="s">
        <v>69</v>
      </c>
      <c r="F15" s="34">
        <v>37</v>
      </c>
      <c r="G15" s="34">
        <v>7</v>
      </c>
      <c r="H15" s="34">
        <v>2.6600000858306885</v>
      </c>
      <c r="I15" s="24"/>
      <c r="J15" s="24"/>
      <c r="K15" s="40">
        <v>0.60416666666666663</v>
      </c>
      <c r="L15" s="22"/>
      <c r="M15" s="22"/>
      <c r="N15" s="31" t="str" cm="1">
        <f t="array" aca="1" ref="N15" ca="1">IF(INDIRECT("M" &amp; ROW())="x", INDIRECT("B" &amp; ROW()) &amp; IF(INDIRECT("E" &amp; ROW())="x", " in 2", " in 3"), "")</f>
        <v/>
      </c>
    </row>
    <row r="16" spans="1:15" ht="265.2" x14ac:dyDescent="0.3">
      <c r="A16" s="36"/>
      <c r="B16" s="43" t="s">
        <v>84</v>
      </c>
      <c r="C16" s="36" t="s">
        <v>65</v>
      </c>
      <c r="D16" s="37">
        <v>0.58230000000000004</v>
      </c>
      <c r="E16" s="57"/>
      <c r="F16" s="36">
        <v>17</v>
      </c>
      <c r="G16" s="36">
        <v>25</v>
      </c>
      <c r="H16" s="36">
        <v>1.531999945640564</v>
      </c>
      <c r="I16" s="24">
        <v>1.69</v>
      </c>
      <c r="J16" s="24">
        <v>1.75</v>
      </c>
      <c r="K16" s="46" t="s">
        <v>111</v>
      </c>
      <c r="L16" s="22">
        <v>7</v>
      </c>
      <c r="M16" s="45" t="s">
        <v>69</v>
      </c>
      <c r="N16" s="31" t="str" cm="1">
        <f t="array" aca="1" ref="N16" ca="1">IF(INDIRECT("M" &amp; ROW())="x", INDIRECT("B" &amp; ROW()) &amp; IF(INDIRECT("E" &amp; ROW())="x", " in 2", " in 3"), "")</f>
        <v>Jiri Lehecka in 3</v>
      </c>
    </row>
    <row r="17" spans="1:14" x14ac:dyDescent="0.3">
      <c r="A17" s="34">
        <v>2</v>
      </c>
      <c r="B17" s="41" t="s">
        <v>85</v>
      </c>
      <c r="C17" s="34" t="s">
        <v>86</v>
      </c>
      <c r="D17" s="35">
        <v>0.4854</v>
      </c>
      <c r="E17" s="50" t="s">
        <v>69</v>
      </c>
      <c r="F17" s="34">
        <v>90</v>
      </c>
      <c r="G17" s="34">
        <v>55</v>
      </c>
      <c r="H17" s="34">
        <v>3.5899999141693115</v>
      </c>
      <c r="I17" s="24"/>
      <c r="J17" s="24"/>
      <c r="K17" s="13"/>
      <c r="L17" s="22"/>
      <c r="M17" s="22"/>
      <c r="N17" s="31" t="str" cm="1">
        <f t="array" aca="1" ref="N17" ca="1">IF(INDIRECT("M" &amp; ROW())="x", INDIRECT("B" &amp; ROW()) &amp; IF(INDIRECT("E" &amp; ROW())="x", " in 2", " in 3"), "")</f>
        <v/>
      </c>
    </row>
    <row r="18" spans="1:14" ht="218.4" x14ac:dyDescent="0.3">
      <c r="A18" s="36"/>
      <c r="B18" s="43" t="s">
        <v>87</v>
      </c>
      <c r="C18" s="36" t="s">
        <v>67</v>
      </c>
      <c r="D18" s="37">
        <v>0.51459999999999995</v>
      </c>
      <c r="E18" s="57"/>
      <c r="F18" s="36">
        <v>13</v>
      </c>
      <c r="G18" s="36">
        <v>13</v>
      </c>
      <c r="H18" s="36">
        <v>1.3320000171661377</v>
      </c>
      <c r="I18" s="24">
        <v>1.4</v>
      </c>
      <c r="J18" s="24">
        <v>1.55</v>
      </c>
      <c r="K18" s="46" t="s">
        <v>112</v>
      </c>
      <c r="L18" s="22">
        <v>7</v>
      </c>
      <c r="M18" s="45" t="s">
        <v>69</v>
      </c>
      <c r="N18" s="31" t="str" cm="1">
        <f t="array" aca="1" ref="N18" ca="1">IF(INDIRECT("M" &amp; ROW())="x", INDIRECT("B" &amp; ROW()) &amp; IF(INDIRECT("E" &amp; ROW())="x", " in 2", " in 3"), "")</f>
        <v>Felix Auger Aliassime in 3</v>
      </c>
    </row>
    <row r="19" spans="1:14" x14ac:dyDescent="0.3">
      <c r="A19" s="22"/>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22"/>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38" t="s">
        <v>88</v>
      </c>
      <c r="B21" s="39"/>
      <c r="C21" s="39"/>
      <c r="D21" s="39"/>
      <c r="E21" s="39"/>
      <c r="F21" s="39"/>
      <c r="G21" s="39"/>
      <c r="H21" s="39"/>
      <c r="I21" s="24"/>
      <c r="J21" s="24"/>
      <c r="K21" s="13"/>
      <c r="L21" s="22"/>
      <c r="M21" s="22"/>
      <c r="N21" s="31" t="str" cm="1">
        <f t="array" aca="1" ref="N21" ca="1">IF(INDIRECT("M" &amp; ROW())="x", INDIRECT("B" &amp; ROW()) &amp; IF(INDIRECT("E" &amp; ROW())="x", " in 2", " in 3"), "")</f>
        <v/>
      </c>
    </row>
    <row r="22" spans="1:14" x14ac:dyDescent="0.3">
      <c r="A22" s="22"/>
      <c r="B22" s="22"/>
      <c r="C22" s="22"/>
      <c r="D22" s="58" t="s">
        <v>21</v>
      </c>
      <c r="E22" s="58" t="s">
        <v>22</v>
      </c>
      <c r="F22" s="58" t="s">
        <v>23</v>
      </c>
      <c r="G22" s="58" t="s">
        <v>24</v>
      </c>
      <c r="H22" s="59" t="s">
        <v>25</v>
      </c>
      <c r="I22" s="16" t="s">
        <v>26</v>
      </c>
      <c r="J22" s="16" t="s">
        <v>27</v>
      </c>
      <c r="K22" s="17" t="s">
        <v>28</v>
      </c>
      <c r="L22" s="25" t="s">
        <v>50</v>
      </c>
      <c r="M22" s="26"/>
      <c r="N22" s="30" t="s">
        <v>51</v>
      </c>
    </row>
    <row r="23" spans="1:14" x14ac:dyDescent="0.3">
      <c r="A23" s="34">
        <v>1</v>
      </c>
      <c r="B23" s="41" t="s">
        <v>89</v>
      </c>
      <c r="C23" s="34" t="s">
        <v>90</v>
      </c>
      <c r="D23" s="35">
        <v>0.94769999999999999</v>
      </c>
      <c r="E23" s="50" t="s">
        <v>69</v>
      </c>
      <c r="F23" s="34">
        <v>11</v>
      </c>
      <c r="G23" s="34">
        <v>6</v>
      </c>
      <c r="H23" s="34">
        <v>1.6330000162124634</v>
      </c>
      <c r="I23" s="24"/>
      <c r="J23" s="24"/>
      <c r="K23" s="40">
        <v>0.5625</v>
      </c>
      <c r="L23" s="22"/>
      <c r="M23" s="22"/>
      <c r="N23" s="31" t="str" cm="1">
        <f t="array" aca="1" ref="N23" ca="1">IF(INDIRECT("M" &amp; ROW())="x", INDIRECT("B" &amp; ROW()) &amp; IF(INDIRECT("E" &amp; ROW())="x", " in 2", " in 3"), "")</f>
        <v/>
      </c>
    </row>
    <row r="24" spans="1:14" ht="234" x14ac:dyDescent="0.3">
      <c r="A24" s="36"/>
      <c r="B24" s="42" t="s">
        <v>91</v>
      </c>
      <c r="C24" s="36" t="s">
        <v>76</v>
      </c>
      <c r="D24" s="37">
        <v>5.2299999999999999E-2</v>
      </c>
      <c r="E24" s="57"/>
      <c r="F24" s="36">
        <v>25</v>
      </c>
      <c r="G24" s="36">
        <v>3</v>
      </c>
      <c r="H24" s="36">
        <v>2.4000000953674316</v>
      </c>
      <c r="I24" s="24">
        <v>1.89</v>
      </c>
      <c r="J24" s="24">
        <v>1.95</v>
      </c>
      <c r="K24" s="46" t="s">
        <v>113</v>
      </c>
      <c r="L24" s="22">
        <v>7</v>
      </c>
      <c r="M24" s="45" t="s">
        <v>69</v>
      </c>
      <c r="N24" s="31" t="str" cm="1">
        <f t="array" aca="1" ref="N24" ca="1">IF(INDIRECT("M" &amp; ROW())="x", INDIRECT("B" &amp; ROW()) &amp; IF(INDIRECT("E" &amp; ROW())="x", " in 2", " in 3"), "")</f>
        <v>Ugo Humbert in 3</v>
      </c>
    </row>
    <row r="25" spans="1:14" x14ac:dyDescent="0.3">
      <c r="A25" s="34">
        <v>2</v>
      </c>
      <c r="B25" s="41" t="s">
        <v>92</v>
      </c>
      <c r="C25" s="34" t="s">
        <v>67</v>
      </c>
      <c r="D25" s="35">
        <v>0.4325</v>
      </c>
      <c r="E25" s="50"/>
      <c r="F25" s="34">
        <v>23</v>
      </c>
      <c r="G25" s="34">
        <v>16</v>
      </c>
      <c r="H25" s="34">
        <v>2.2000000476837158</v>
      </c>
      <c r="I25" s="24"/>
      <c r="J25" s="24">
        <v>2</v>
      </c>
      <c r="K25" s="13"/>
      <c r="L25" s="22"/>
      <c r="M25" s="45" t="s">
        <v>69</v>
      </c>
      <c r="N25" s="31" t="str" cm="1">
        <f t="array" aca="1" ref="N25" ca="1">IF(INDIRECT("M" &amp; ROW())="x", INDIRECT("B" &amp; ROW()) &amp; IF(INDIRECT("E" &amp; ROW())="x", " in 2", " in 3"), "")</f>
        <v>Denis Shapovalov in 3</v>
      </c>
    </row>
    <row r="26" spans="1:14" ht="218.4" x14ac:dyDescent="0.3">
      <c r="A26" s="36"/>
      <c r="B26" s="42" t="s">
        <v>93</v>
      </c>
      <c r="C26" s="36" t="s">
        <v>94</v>
      </c>
      <c r="D26" s="37">
        <v>0.5675</v>
      </c>
      <c r="E26" s="57" t="s">
        <v>69</v>
      </c>
      <c r="F26" s="36">
        <v>12</v>
      </c>
      <c r="G26" s="36">
        <v>137</v>
      </c>
      <c r="H26" s="36">
        <v>1.7410000562667847</v>
      </c>
      <c r="I26" s="24">
        <v>1.74</v>
      </c>
      <c r="J26" s="24">
        <v>2</v>
      </c>
      <c r="K26" s="46" t="s">
        <v>114</v>
      </c>
      <c r="L26" s="22">
        <v>6.5</v>
      </c>
      <c r="M26" s="22"/>
      <c r="N26" s="31" t="str" cm="1">
        <f t="array" aca="1" ref="N26" ca="1">IF(INDIRECT("M" &amp; ROW())="x", INDIRECT("B" &amp; ROW()) &amp; IF(INDIRECT("E" &amp; ROW())="x", " in 2", " in 3"), "")</f>
        <v/>
      </c>
    </row>
    <row r="27" spans="1:14" x14ac:dyDescent="0.3">
      <c r="A27" s="22"/>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22"/>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38" t="s">
        <v>95</v>
      </c>
      <c r="B29" s="39"/>
      <c r="C29" s="39"/>
      <c r="D29" s="39"/>
      <c r="E29" s="39"/>
      <c r="F29" s="39"/>
      <c r="G29" s="39"/>
      <c r="H29" s="39"/>
      <c r="I29" s="24"/>
      <c r="J29" s="24"/>
      <c r="K29" s="13"/>
      <c r="L29" s="22"/>
      <c r="M29" s="22"/>
      <c r="N29" s="31" t="str" cm="1">
        <f t="array" aca="1" ref="N29" ca="1">IF(INDIRECT("M" &amp; ROW())="x", INDIRECT("B" &amp; ROW()) &amp; IF(INDIRECT("E" &amp; ROW())="x", " in 2", " in 3"), "")</f>
        <v/>
      </c>
    </row>
    <row r="30" spans="1:14" x14ac:dyDescent="0.3">
      <c r="A30" s="22"/>
      <c r="B30" s="22"/>
      <c r="C30" s="22"/>
      <c r="D30" s="58" t="s">
        <v>21</v>
      </c>
      <c r="E30" s="58" t="s">
        <v>22</v>
      </c>
      <c r="F30" s="58" t="s">
        <v>23</v>
      </c>
      <c r="G30" s="58" t="s">
        <v>24</v>
      </c>
      <c r="H30" s="59" t="s">
        <v>25</v>
      </c>
      <c r="I30" s="16" t="s">
        <v>26</v>
      </c>
      <c r="J30" s="16" t="s">
        <v>27</v>
      </c>
      <c r="K30" s="17" t="s">
        <v>28</v>
      </c>
      <c r="L30" s="25" t="s">
        <v>50</v>
      </c>
      <c r="M30" s="26"/>
      <c r="N30" s="30" t="s">
        <v>51</v>
      </c>
    </row>
    <row r="31" spans="1:14" x14ac:dyDescent="0.3">
      <c r="A31" s="34">
        <v>1</v>
      </c>
      <c r="B31" s="41" t="s">
        <v>99</v>
      </c>
      <c r="C31" s="34" t="s">
        <v>76</v>
      </c>
      <c r="D31" s="35">
        <v>0.69310000000000005</v>
      </c>
      <c r="E31" s="50"/>
      <c r="F31" s="34">
        <v>192</v>
      </c>
      <c r="G31" s="34">
        <v>108</v>
      </c>
      <c r="H31" s="34">
        <v>2.0699999332427979</v>
      </c>
      <c r="I31" s="24"/>
      <c r="J31" s="24">
        <v>2</v>
      </c>
      <c r="K31" s="40">
        <v>0.58333333333333337</v>
      </c>
      <c r="L31" s="22"/>
      <c r="M31" s="45" t="s">
        <v>69</v>
      </c>
      <c r="N31" s="31" t="str" cm="1">
        <f t="array" aca="1" ref="N31" ca="1">IF(INDIRECT("M" &amp; ROW())="x", INDIRECT("B" &amp; ROW()) &amp; IF(INDIRECT("E" &amp; ROW())="x", " in 2", " in 3"), "")</f>
        <v>Hugo Grenier in 3</v>
      </c>
    </row>
    <row r="32" spans="1:14" ht="218.4" x14ac:dyDescent="0.3">
      <c r="A32" s="36"/>
      <c r="B32" s="42" t="s">
        <v>100</v>
      </c>
      <c r="C32" s="36" t="s">
        <v>76</v>
      </c>
      <c r="D32" s="37">
        <v>0.30690000000000001</v>
      </c>
      <c r="E32" s="57" t="s">
        <v>69</v>
      </c>
      <c r="F32" s="36">
        <v>238</v>
      </c>
      <c r="G32" s="36">
        <v>152</v>
      </c>
      <c r="H32" s="36">
        <v>1.7999999523162842</v>
      </c>
      <c r="I32" s="24">
        <v>1.72</v>
      </c>
      <c r="J32" s="24">
        <v>2</v>
      </c>
      <c r="K32" s="46" t="s">
        <v>115</v>
      </c>
      <c r="L32" s="22">
        <v>7</v>
      </c>
      <c r="M32" s="22"/>
      <c r="N32" s="31" t="str" cm="1">
        <f t="array" aca="1" ref="N32" ca="1">IF(INDIRECT("M" &amp; ROW())="x", INDIRECT("B" &amp; ROW()) &amp; IF(INDIRECT("E" &amp; ROW())="x", " in 2", " in 3"), "")</f>
        <v/>
      </c>
    </row>
    <row r="33" spans="1:14" x14ac:dyDescent="0.3">
      <c r="A33" s="34">
        <v>2</v>
      </c>
      <c r="B33" s="41" t="s">
        <v>96</v>
      </c>
      <c r="C33" s="34" t="s">
        <v>97</v>
      </c>
      <c r="D33" s="35">
        <v>0.68049999999999999</v>
      </c>
      <c r="E33" s="50"/>
      <c r="F33" s="34">
        <v>104</v>
      </c>
      <c r="G33" s="34">
        <v>76</v>
      </c>
      <c r="H33" s="34">
        <v>2.059999942779541</v>
      </c>
      <c r="I33" s="24">
        <v>1.98</v>
      </c>
      <c r="J33" s="24">
        <v>1.9</v>
      </c>
      <c r="K33" s="13"/>
      <c r="L33" s="22"/>
      <c r="M33" s="45" t="s">
        <v>69</v>
      </c>
      <c r="N33" s="31" t="str" cm="1">
        <f t="array" aca="1" ref="N33" ca="1">IF(INDIRECT("M" &amp; ROW())="x", INDIRECT("B" &amp; ROW()) &amp; IF(INDIRECT("E" &amp; ROW())="x", " in 2", " in 3"), "")</f>
        <v>Pablo Carreno-Busta in 3</v>
      </c>
    </row>
    <row r="34" spans="1:14" ht="218.4" x14ac:dyDescent="0.3">
      <c r="A34" s="36"/>
      <c r="B34" s="42" t="s">
        <v>98</v>
      </c>
      <c r="C34" s="36" t="s">
        <v>97</v>
      </c>
      <c r="D34" s="37">
        <v>0.31950000000000001</v>
      </c>
      <c r="E34" s="57" t="s">
        <v>69</v>
      </c>
      <c r="F34" s="36">
        <v>110</v>
      </c>
      <c r="G34" s="36">
        <v>70</v>
      </c>
      <c r="H34" s="36">
        <v>1.8059999942779541</v>
      </c>
      <c r="I34" s="24"/>
      <c r="J34" s="24"/>
      <c r="K34" s="46" t="s">
        <v>116</v>
      </c>
      <c r="L34" s="22">
        <v>7</v>
      </c>
      <c r="M34" s="22"/>
      <c r="N34" s="31" t="str" cm="1">
        <f t="array" aca="1" ref="N34" ca="1">IF(INDIRECT("M" &amp; ROW())="x", INDIRECT("B" &amp; ROW()) &amp; IF(INDIRECT("E" &amp; ROW())="x", " in 2", " in 3"), "")</f>
        <v/>
      </c>
    </row>
    <row r="35" spans="1:14" x14ac:dyDescent="0.3">
      <c r="A35" s="22"/>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22"/>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22"/>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22"/>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22"/>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22"/>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22"/>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22"/>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22"/>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22"/>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22"/>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31:H34">
    <sortCondition ref="A31:A3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3" t="s">
        <v>53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4" t="s">
        <v>57</v>
      </c>
      <c r="C7" s="34" t="s">
        <v>58</v>
      </c>
      <c r="D7" s="35">
        <v>0.44400000000000001</v>
      </c>
      <c r="E7" s="34"/>
      <c r="F7" s="34">
        <v>9</v>
      </c>
      <c r="G7" s="34">
        <v>9</v>
      </c>
      <c r="H7" s="34">
        <v>1.5</v>
      </c>
      <c r="I7" s="24">
        <v>1.51</v>
      </c>
      <c r="J7" s="24">
        <v>1.5</v>
      </c>
      <c r="K7" s="40">
        <v>0.33333333333333331</v>
      </c>
      <c r="L7" s="22"/>
      <c r="M7" s="45" t="s">
        <v>69</v>
      </c>
      <c r="N7" s="31" t="str" cm="1">
        <f t="array" aca="1" ref="N7" ca="1">IF(INDIRECT("M" &amp; ROW())="x", INDIRECT("B" &amp; ROW()) &amp; IF(INDIRECT("E" &amp; ROW())="x", " in 2", " in 3"), "")</f>
        <v>Elena Rybakina in 3</v>
      </c>
    </row>
    <row r="8" spans="1:14" ht="296.39999999999998" x14ac:dyDescent="0.3">
      <c r="A8" s="36"/>
      <c r="B8" s="42" t="s">
        <v>59</v>
      </c>
      <c r="C8" s="36" t="s">
        <v>60</v>
      </c>
      <c r="D8" s="37">
        <v>0.55600000000000005</v>
      </c>
      <c r="E8" s="36" t="s">
        <v>69</v>
      </c>
      <c r="F8" s="36">
        <v>8</v>
      </c>
      <c r="G8" s="36">
        <v>11</v>
      </c>
      <c r="H8" s="36">
        <v>2.63</v>
      </c>
      <c r="I8" s="24"/>
      <c r="J8" s="24"/>
      <c r="K8" s="46" t="s">
        <v>70</v>
      </c>
      <c r="L8" s="22">
        <v>7.5</v>
      </c>
      <c r="M8" s="22"/>
      <c r="N8" s="31" t="str" cm="1">
        <f t="array" aca="1" ref="N8" ca="1">IF(INDIRECT("M" &amp; ROW())="x", INDIRECT("B" &amp; ROW()) &amp; IF(INDIRECT("E" &amp; ROW())="x", " in 2", " in 3"), "")</f>
        <v/>
      </c>
    </row>
    <row r="9" spans="1:14" x14ac:dyDescent="0.3">
      <c r="A9" s="34">
        <v>2</v>
      </c>
      <c r="B9" s="41" t="s">
        <v>54</v>
      </c>
      <c r="C9" s="34" t="s">
        <v>55</v>
      </c>
      <c r="D9" s="35">
        <v>0.41589999999999999</v>
      </c>
      <c r="E9" s="34" t="s">
        <v>69</v>
      </c>
      <c r="F9" s="34">
        <v>19</v>
      </c>
      <c r="G9" s="34">
        <v>13</v>
      </c>
      <c r="H9" s="34">
        <v>2.21</v>
      </c>
      <c r="I9" s="24"/>
      <c r="J9" s="24"/>
      <c r="K9" s="13"/>
      <c r="L9" s="22"/>
      <c r="M9" s="22"/>
      <c r="N9" s="31" t="str" cm="1">
        <f t="array" aca="1" ref="N9" ca="1">IF(INDIRECT("M" &amp; ROW())="x", INDIRECT("B" &amp; ROW()) &amp; IF(INDIRECT("E" &amp; ROW())="x", " in 2", " in 3"), "")</f>
        <v/>
      </c>
    </row>
    <row r="10" spans="1:14" ht="296.39999999999998" x14ac:dyDescent="0.3">
      <c r="A10" s="36"/>
      <c r="B10" s="43" t="s">
        <v>56</v>
      </c>
      <c r="C10" s="36" t="s">
        <v>55</v>
      </c>
      <c r="D10" s="37">
        <v>0.58409999999999995</v>
      </c>
      <c r="E10" s="36"/>
      <c r="F10" s="36">
        <v>10</v>
      </c>
      <c r="G10" s="36">
        <v>24</v>
      </c>
      <c r="H10" s="36">
        <v>1.67</v>
      </c>
      <c r="I10" s="24">
        <v>1.67</v>
      </c>
      <c r="J10" s="24">
        <v>1.7</v>
      </c>
      <c r="K10" s="46" t="s">
        <v>71</v>
      </c>
      <c r="L10" s="22">
        <v>7</v>
      </c>
      <c r="M10" s="45" t="s">
        <v>69</v>
      </c>
      <c r="N10" s="31" t="str" cm="1">
        <f t="array" aca="1" ref="N10" ca="1">IF(INDIRECT("M" &amp; ROW())="x", INDIRECT("B" &amp; ROW()) &amp; IF(INDIRECT("E" &amp; ROW())="x", " in 2", " in 3"), "")</f>
        <v>Ekaterina Alexandrova in 3</v>
      </c>
    </row>
    <row r="11" spans="1:14" x14ac:dyDescent="0.3">
      <c r="A11" s="22"/>
      <c r="B11" s="22"/>
      <c r="C11" s="22"/>
      <c r="D11" s="22"/>
      <c r="E11" s="23"/>
      <c r="F11" s="22"/>
      <c r="G11" s="22"/>
      <c r="H11" s="22"/>
      <c r="I11" s="24"/>
      <c r="J11" s="24"/>
      <c r="K11" s="13"/>
      <c r="L11" s="22"/>
      <c r="M11" s="22"/>
      <c r="N11" s="31" t="str" cm="1">
        <f t="array" aca="1" ref="N11" ca="1">IF(INDIRECT("M" &amp; ROW())="x", INDIRECT("B" &amp; ROW()) &amp; IF(INDIRECT("E" &amp; ROW())="x", " in 2", " in 3"), "")</f>
        <v/>
      </c>
    </row>
    <row r="12" spans="1:14" x14ac:dyDescent="0.3">
      <c r="A12" s="22"/>
      <c r="B12" s="22"/>
      <c r="C12" s="22"/>
      <c r="D12" s="22"/>
      <c r="E12" s="23"/>
      <c r="F12" s="22"/>
      <c r="G12" s="22"/>
      <c r="H12" s="22"/>
      <c r="I12" s="24"/>
      <c r="J12" s="24"/>
      <c r="K12" s="13"/>
      <c r="L12" s="22"/>
      <c r="M12" s="22"/>
      <c r="N12" s="31" t="str" cm="1">
        <f t="array" aca="1" ref="N12" ca="1">IF(INDIRECT("M" &amp; ROW())="x", INDIRECT("B" &amp; ROW()) &amp; IF(INDIRECT("E" &amp; ROW())="x", " in 2", " in 3"), "")</f>
        <v/>
      </c>
    </row>
    <row r="13" spans="1:14" x14ac:dyDescent="0.3">
      <c r="A13" s="38" t="s">
        <v>61</v>
      </c>
      <c r="B13" s="39"/>
      <c r="C13" s="39"/>
      <c r="D13" s="39"/>
      <c r="E13" s="39"/>
      <c r="F13" s="39"/>
      <c r="G13" s="39"/>
      <c r="H13" s="39"/>
      <c r="I13" s="24"/>
      <c r="J13" s="24"/>
      <c r="K13" s="13"/>
      <c r="L13" s="22"/>
      <c r="M13" s="22"/>
      <c r="N13" s="31" t="str" cm="1">
        <f t="array" aca="1" ref="N13" ca="1">IF(INDIRECT("M" &amp; ROW())="x", INDIRECT("B" &amp; ROW()) &amp; IF(INDIRECT("E" &amp; ROW())="x", " in 2", " in 3"), "")</f>
        <v/>
      </c>
    </row>
    <row r="14" spans="1:14" x14ac:dyDescent="0.3">
      <c r="A14" s="22"/>
      <c r="B14" s="22"/>
      <c r="C14" s="22"/>
      <c r="D14" s="14" t="s">
        <v>21</v>
      </c>
      <c r="E14" s="14" t="s">
        <v>22</v>
      </c>
      <c r="F14" s="14" t="s">
        <v>23</v>
      </c>
      <c r="G14" s="14" t="s">
        <v>24</v>
      </c>
      <c r="H14" s="15" t="s">
        <v>25</v>
      </c>
      <c r="I14" s="16" t="s">
        <v>26</v>
      </c>
      <c r="J14" s="16" t="s">
        <v>27</v>
      </c>
      <c r="K14" s="17" t="s">
        <v>28</v>
      </c>
      <c r="L14" s="25" t="s">
        <v>50</v>
      </c>
      <c r="M14" s="26"/>
      <c r="N14" s="30" t="s">
        <v>51</v>
      </c>
    </row>
    <row r="15" spans="1:14" x14ac:dyDescent="0.3">
      <c r="A15" s="34">
        <v>1</v>
      </c>
      <c r="B15" s="41" t="s">
        <v>66</v>
      </c>
      <c r="C15" s="34" t="s">
        <v>67</v>
      </c>
      <c r="D15" s="35">
        <v>0.47620000000000001</v>
      </c>
      <c r="E15" s="34"/>
      <c r="F15" s="34">
        <v>27</v>
      </c>
      <c r="G15" s="34">
        <v>26</v>
      </c>
      <c r="H15" s="34">
        <v>1.6759999990463257</v>
      </c>
      <c r="I15" s="24">
        <v>1.7</v>
      </c>
      <c r="J15" s="24">
        <v>1.65</v>
      </c>
      <c r="K15" s="40">
        <v>0.16666666666666666</v>
      </c>
      <c r="L15" s="22"/>
      <c r="M15" s="45" t="s">
        <v>69</v>
      </c>
      <c r="N15" s="31" t="str" cm="1">
        <f t="array" aca="1" ref="N15" ca="1">IF(INDIRECT("M" &amp; ROW())="x", INDIRECT("B" &amp; ROW()) &amp; IF(INDIRECT("E" &amp; ROW())="x", " in 2", " in 3"), "")</f>
        <v>Leylah Annie Fernandez in 3</v>
      </c>
    </row>
    <row r="16" spans="1:14" ht="296.39999999999998" x14ac:dyDescent="0.3">
      <c r="A16" s="36"/>
      <c r="B16" s="42" t="s">
        <v>68</v>
      </c>
      <c r="C16" s="36" t="s">
        <v>63</v>
      </c>
      <c r="D16" s="37">
        <v>0.52380000000000004</v>
      </c>
      <c r="E16" s="36" t="s">
        <v>69</v>
      </c>
      <c r="F16" s="36">
        <v>51</v>
      </c>
      <c r="G16" s="36">
        <v>47</v>
      </c>
      <c r="H16" s="36">
        <v>2.309999942779541</v>
      </c>
      <c r="I16" s="24"/>
      <c r="J16" s="24"/>
      <c r="K16" s="46" t="s">
        <v>72</v>
      </c>
      <c r="L16" s="22">
        <v>7</v>
      </c>
      <c r="M16" s="45"/>
      <c r="N16" s="31" t="str" cm="1">
        <f t="array" aca="1" ref="N16" ca="1">IF(INDIRECT("M" &amp; ROW())="x", INDIRECT("B" &amp; ROW()) &amp; IF(INDIRECT("E" &amp; ROW())="x", " in 2", " in 3"), "")</f>
        <v/>
      </c>
    </row>
    <row r="17" spans="1:14" x14ac:dyDescent="0.3">
      <c r="A17" s="34">
        <v>2</v>
      </c>
      <c r="B17" s="41" t="s">
        <v>62</v>
      </c>
      <c r="C17" s="34" t="s">
        <v>63</v>
      </c>
      <c r="D17" s="35">
        <v>0.37169999999999997</v>
      </c>
      <c r="E17" s="34"/>
      <c r="F17" s="34">
        <v>47</v>
      </c>
      <c r="G17" s="34">
        <v>118</v>
      </c>
      <c r="H17" s="34">
        <v>3.0899999141693115</v>
      </c>
      <c r="I17" s="24"/>
      <c r="J17" s="24"/>
      <c r="K17" s="13"/>
      <c r="L17" s="22"/>
      <c r="M17" s="22"/>
      <c r="N17" s="31" t="str" cm="1">
        <f t="array" aca="1" ref="N17" ca="1">IF(INDIRECT("M" &amp; ROW())="x", INDIRECT("B" &amp; ROW()) &amp; IF(INDIRECT("E" &amp; ROW())="x", " in 2", " in 3"), "")</f>
        <v/>
      </c>
    </row>
    <row r="18" spans="1:14" ht="218.4" x14ac:dyDescent="0.3">
      <c r="A18" s="36"/>
      <c r="B18" s="43" t="s">
        <v>64</v>
      </c>
      <c r="C18" s="36" t="s">
        <v>65</v>
      </c>
      <c r="D18" s="37">
        <v>0.62829999999999997</v>
      </c>
      <c r="E18" s="36" t="s">
        <v>69</v>
      </c>
      <c r="F18" s="36">
        <v>78</v>
      </c>
      <c r="G18" s="36">
        <v>339</v>
      </c>
      <c r="H18" s="36">
        <v>1.4179999828338623</v>
      </c>
      <c r="I18" s="24">
        <v>1.41</v>
      </c>
      <c r="J18" s="24">
        <v>1.45</v>
      </c>
      <c r="K18" s="46" t="s">
        <v>73</v>
      </c>
      <c r="L18" s="22">
        <v>7.5</v>
      </c>
      <c r="M18" s="45" t="s">
        <v>69</v>
      </c>
      <c r="N18" s="31" t="str" cm="1">
        <f t="array" aca="1" ref="N18" ca="1">IF(INDIRECT("M" &amp; ROW())="x", INDIRECT("B" &amp; ROW()) &amp; IF(INDIRECT("E" &amp; ROW())="x", " in 2", " in 3"), "")</f>
        <v>Tereza Valentova in 2</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ht="31.2" x14ac:dyDescent="0.3">
      <c r="A21" s="52" t="s">
        <v>101</v>
      </c>
      <c r="B21" s="51"/>
      <c r="C21" s="51"/>
      <c r="D21" s="51"/>
      <c r="E21" s="51"/>
      <c r="F21" s="51"/>
      <c r="G21" s="51"/>
      <c r="H21" s="51"/>
      <c r="I21" s="24"/>
      <c r="J21" s="24"/>
      <c r="K21" s="60" t="s">
        <v>118</v>
      </c>
      <c r="L21" s="22"/>
      <c r="M21" s="22"/>
      <c r="N21" s="31" t="str" cm="1">
        <f t="array" aca="1" ref="N21" ca="1">IF(INDIRECT("M" &amp; ROW())="x", INDIRECT("B" &amp; ROW()) &amp; IF(INDIRECT("E" &amp; ROW())="x", " in 2", " in 3"), "")</f>
        <v/>
      </c>
    </row>
    <row r="22" spans="1:14" x14ac:dyDescent="0.3">
      <c r="A22" s="10"/>
      <c r="B22" s="22"/>
      <c r="C22" s="22"/>
      <c r="D22" s="14" t="s">
        <v>21</v>
      </c>
      <c r="E22" s="14" t="s">
        <v>22</v>
      </c>
      <c r="F22" s="14" t="s">
        <v>23</v>
      </c>
      <c r="G22" s="14" t="s">
        <v>24</v>
      </c>
      <c r="H22" s="15" t="s">
        <v>25</v>
      </c>
      <c r="I22" s="16" t="s">
        <v>26</v>
      </c>
      <c r="J22" s="16" t="s">
        <v>27</v>
      </c>
      <c r="K22" s="17" t="s">
        <v>28</v>
      </c>
      <c r="L22" s="25" t="s">
        <v>50</v>
      </c>
      <c r="M22" s="26"/>
      <c r="N22" s="30" t="s">
        <v>51</v>
      </c>
    </row>
    <row r="23" spans="1:14" x14ac:dyDescent="0.3">
      <c r="A23" s="54">
        <v>1</v>
      </c>
      <c r="B23" s="47" t="s">
        <v>106</v>
      </c>
      <c r="C23" s="54" t="s">
        <v>76</v>
      </c>
      <c r="D23" s="55">
        <v>0.49349999999999999</v>
      </c>
      <c r="E23" s="54"/>
      <c r="F23" s="54">
        <v>257</v>
      </c>
      <c r="G23" s="54">
        <v>166</v>
      </c>
      <c r="H23" s="54">
        <v>1.73</v>
      </c>
      <c r="I23" s="24"/>
      <c r="J23" s="24">
        <v>1.75</v>
      </c>
      <c r="K23" s="40">
        <v>0.70833333333333337</v>
      </c>
      <c r="L23" s="22"/>
      <c r="M23" s="45" t="s">
        <v>69</v>
      </c>
      <c r="N23" s="31" t="str" cm="1">
        <f t="array" aca="1" ref="N23" ca="1">IF(INDIRECT("M" &amp; ROW())="x", INDIRECT("B" &amp; ROW()) &amp; IF(INDIRECT("E" &amp; ROW())="x", " in 2", " in 3"), "")</f>
        <v>Alice Rame in 3</v>
      </c>
    </row>
    <row r="24" spans="1:14" ht="187.2" x14ac:dyDescent="0.3">
      <c r="A24" s="53"/>
      <c r="B24" s="49" t="s">
        <v>107</v>
      </c>
      <c r="C24" s="53" t="s">
        <v>108</v>
      </c>
      <c r="D24" s="56">
        <v>0.50649999999999995</v>
      </c>
      <c r="E24" s="53" t="s">
        <v>69</v>
      </c>
      <c r="F24" s="53">
        <v>216</v>
      </c>
      <c r="G24" s="53">
        <v>214</v>
      </c>
      <c r="H24" s="53">
        <v>2</v>
      </c>
      <c r="I24" s="24"/>
      <c r="J24" s="24"/>
      <c r="K24" s="46" t="s">
        <v>117</v>
      </c>
      <c r="L24" s="22">
        <v>7</v>
      </c>
      <c r="M24" s="22"/>
      <c r="N24" s="31" t="str" cm="1">
        <f t="array" aca="1" ref="N24" ca="1">IF(INDIRECT("M" &amp; ROW())="x", INDIRECT("B" &amp; ROW()) &amp; IF(INDIRECT("E" &amp; ROW())="x", " in 2", " in 3"), "")</f>
        <v/>
      </c>
    </row>
    <row r="25" spans="1:14" x14ac:dyDescent="0.3">
      <c r="A25" s="54">
        <v>2</v>
      </c>
      <c r="B25" s="47" t="s">
        <v>102</v>
      </c>
      <c r="C25" s="54" t="s">
        <v>103</v>
      </c>
      <c r="D25" s="55">
        <v>0.56489999999999996</v>
      </c>
      <c r="E25" s="54"/>
      <c r="F25" s="54">
        <v>97</v>
      </c>
      <c r="G25" s="54">
        <v>142</v>
      </c>
      <c r="H25" s="54">
        <v>1.53</v>
      </c>
      <c r="I25" s="24"/>
      <c r="J25" s="24">
        <v>1.7</v>
      </c>
      <c r="K25" s="13"/>
      <c r="L25" s="22"/>
      <c r="M25" s="45" t="s">
        <v>69</v>
      </c>
      <c r="N25" s="31" t="str" cm="1">
        <f t="array" aca="1" ref="N25" ca="1">IF(INDIRECT("M" &amp; ROW())="x", INDIRECT("B" &amp; ROW()) &amp; IF(INDIRECT("E" &amp; ROW())="x", " in 2", " in 3"), "")</f>
        <v>Simona Waltert in 3</v>
      </c>
    </row>
    <row r="26" spans="1:14" ht="218.4" x14ac:dyDescent="0.3">
      <c r="A26" s="53"/>
      <c r="B26" s="49" t="s">
        <v>104</v>
      </c>
      <c r="C26" s="53" t="s">
        <v>105</v>
      </c>
      <c r="D26" s="56">
        <v>0.43509999999999999</v>
      </c>
      <c r="E26" s="53" t="s">
        <v>69</v>
      </c>
      <c r="F26" s="53">
        <v>117</v>
      </c>
      <c r="G26" s="53">
        <v>303</v>
      </c>
      <c r="H26" s="53">
        <v>2.2999999999999998</v>
      </c>
      <c r="I26" s="24"/>
      <c r="J26" s="24"/>
      <c r="K26" s="46" t="s">
        <v>119</v>
      </c>
      <c r="L26" s="22">
        <v>7</v>
      </c>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23:H26">
    <sortCondition ref="A23:A26"/>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2025-10-18T07:29:27Z</dcterms:modified>
</cp:coreProperties>
</file>