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2001_{C7669A0A-896A-48AB-9109-19F8FB9909CF}" xr6:coauthVersionLast="47" xr6:coauthVersionMax="47" xr10:uidLastSave="{00000000-0000-0000-0000-000000000000}"/>
  <bookViews>
    <workbookView xWindow="-96" yWindow="156" windowWidth="23232" windowHeight="12072" xr2:uid="{06CB4AE1-87F0-4F1B-91D0-F6663BA2E08A}"/>
  </bookViews>
  <sheets>
    <sheet name="ATP" sheetId="1" r:id="rId1"/>
    <sheet name="WTA" sheetId="6" r:id="rId2"/>
    <sheet name="INFO" sheetId="4" r:id="rId3"/>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3" i="6" l="1"/>
  <c r="N294" i="6"/>
  <c r="N295" i="6"/>
  <c r="N296" i="6"/>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19" i="6" a="1"/>
  <c r="N59" i="6" a="1"/>
  <c r="N25" i="6" a="1"/>
  <c r="N64" i="6" a="1"/>
  <c r="N42" i="6" a="1"/>
  <c r="N31" i="6" a="1"/>
  <c r="N63" i="6" a="1"/>
  <c r="N56" i="6" a="1"/>
  <c r="N27" i="6" a="1"/>
  <c r="N37" i="6" a="1"/>
  <c r="N46" i="6" a="1"/>
  <c r="N35" i="6" a="1"/>
  <c r="N67" i="6" a="1"/>
  <c r="N60" i="6" a="1"/>
  <c r="N33" i="6" a="1"/>
  <c r="N57" i="6" a="1"/>
  <c r="N47" i="6" a="1"/>
  <c r="N69" i="6" a="1"/>
  <c r="N24" i="6" a="1"/>
  <c r="N45" i="6" a="1"/>
  <c r="N50" i="6" a="1"/>
  <c r="N39" i="6" a="1"/>
  <c r="N71" i="6" a="1"/>
  <c r="N68" i="6" a="1"/>
  <c r="N21" i="6" a="1"/>
  <c r="N49" i="6" a="1"/>
  <c r="N54" i="6" a="1"/>
  <c r="N43" i="6" a="1"/>
  <c r="N36" i="6" a="1"/>
  <c r="N26" i="6" a="1"/>
  <c r="N58" i="6" a="1"/>
  <c r="N40" i="6" a="1"/>
  <c r="N41" i="6" a="1"/>
  <c r="N23" i="6" a="1"/>
  <c r="N65" i="6" a="1"/>
  <c r="N62" i="6" a="1"/>
  <c r="N51" i="6" a="1"/>
  <c r="N44" i="6" a="1"/>
  <c r="N53" i="6" a="1"/>
  <c r="N20" i="6" a="1"/>
  <c r="N34" i="6" a="1"/>
  <c r="N66" i="6" a="1"/>
  <c r="N55" i="6" a="1"/>
  <c r="N48" i="6" a="1"/>
  <c r="N61" i="6" a="1"/>
  <c r="N32" i="6" a="1"/>
  <c r="N38" i="6" a="1"/>
  <c r="N70" i="6" a="1"/>
  <c r="N52" i="6" a="1"/>
  <c r="N20" i="6" l="1"/>
  <c r="N23" i="6"/>
  <c r="N26" i="6"/>
  <c r="N21" i="6"/>
  <c r="N24" i="6"/>
  <c r="N27" i="6"/>
  <c r="N25" i="6"/>
  <c r="N19" i="6"/>
  <c r="N69" i="6"/>
  <c r="N61" i="6"/>
  <c r="N53" i="6"/>
  <c r="N41" i="6"/>
  <c r="N33" i="6"/>
  <c r="N68" i="6"/>
  <c r="N60" i="6"/>
  <c r="N56" i="6"/>
  <c r="N52" i="6"/>
  <c r="N48" i="6"/>
  <c r="N44" i="6"/>
  <c r="N40" i="6"/>
  <c r="N36" i="6"/>
  <c r="N71" i="6"/>
  <c r="N67" i="6"/>
  <c r="N63" i="6"/>
  <c r="N59" i="6"/>
  <c r="N55" i="6"/>
  <c r="N51" i="6"/>
  <c r="N47" i="6"/>
  <c r="N43" i="6"/>
  <c r="N39" i="6"/>
  <c r="N35" i="6"/>
  <c r="N31" i="6"/>
  <c r="N70" i="6"/>
  <c r="N66" i="6"/>
  <c r="N62" i="6"/>
  <c r="N58" i="6"/>
  <c r="N54" i="6"/>
  <c r="N50" i="6"/>
  <c r="N46" i="6"/>
  <c r="N42" i="6"/>
  <c r="N38" i="6"/>
  <c r="N34" i="6"/>
  <c r="N65" i="6"/>
  <c r="N57" i="6"/>
  <c r="N49" i="6"/>
  <c r="N45" i="6"/>
  <c r="N37" i="6"/>
  <c r="N64" i="6"/>
  <c r="N32" i="6"/>
  <c r="N190" i="6" a="1"/>
  <c r="N137" i="6" a="1"/>
  <c r="N17" i="1" a="1"/>
  <c r="N54" i="1" a="1"/>
  <c r="N189" i="6" a="1"/>
  <c r="N111" i="6" a="1"/>
  <c r="N124" i="1" a="1"/>
  <c r="N72" i="6" a="1"/>
  <c r="N19" i="1" a="1"/>
  <c r="N78" i="1" a="1"/>
  <c r="N179" i="1" a="1"/>
  <c r="N33" i="1" a="1"/>
  <c r="N144" i="6" a="1"/>
  <c r="N180" i="6" a="1"/>
  <c r="N81" i="6" a="1"/>
  <c r="N154" i="1" a="1"/>
  <c r="N178" i="1" a="1"/>
  <c r="N162" i="1" a="1"/>
  <c r="N97" i="1" a="1"/>
  <c r="N153" i="1" a="1"/>
  <c r="N32" i="1" a="1"/>
  <c r="N131" i="6" a="1"/>
  <c r="N108" i="6" a="1"/>
  <c r="N100" i="1" a="1"/>
  <c r="N11" i="1" a="1"/>
  <c r="N51" i="1" a="1"/>
  <c r="N169" i="1" a="1"/>
  <c r="N23" i="1" a="1"/>
  <c r="N202" i="6" a="1"/>
  <c r="N31" i="1" a="1"/>
  <c r="N131" i="1" a="1"/>
  <c r="N146" i="6" a="1"/>
  <c r="N182" i="6" a="1"/>
  <c r="N80" i="6" a="1"/>
  <c r="N13" i="6" a="1"/>
  <c r="N140" i="6" a="1"/>
  <c r="N168" i="6" a="1"/>
  <c r="N164" i="1" a="1"/>
  <c r="N107" i="1" a="1"/>
  <c r="N42" i="1" a="1"/>
  <c r="N79" i="6" a="1"/>
  <c r="N38" i="1" a="1"/>
  <c r="N102" i="1" a="1"/>
  <c r="N176" i="1" a="1"/>
  <c r="N40" i="1" a="1"/>
  <c r="N62" i="1" a="1"/>
  <c r="N116" i="1" a="1"/>
  <c r="N136" i="6" a="1"/>
  <c r="N8" i="6" a="1"/>
  <c r="N192" i="6" a="1"/>
  <c r="N80" i="1" a="1"/>
  <c r="N14" i="1" a="1"/>
  <c r="N84" i="1" a="1"/>
  <c r="N81" i="1" a="1"/>
  <c r="N173" i="1" a="1"/>
  <c r="N194" i="6" a="1"/>
  <c r="N165" i="6" a="1"/>
  <c r="N176" i="6" a="1"/>
  <c r="N150" i="6" a="1"/>
  <c r="N122" i="1" a="1"/>
  <c r="N137" i="1" a="1"/>
  <c r="N147" i="1" a="1"/>
  <c r="N74" i="1" a="1"/>
  <c r="N134" i="6" a="1"/>
  <c r="N208" i="6" a="1"/>
  <c r="N165" i="1" a="1"/>
  <c r="N113" i="6" a="1"/>
  <c r="N121" i="1" a="1"/>
  <c r="N188" i="6" a="1"/>
  <c r="N157" i="6" a="1"/>
  <c r="N118" i="1" a="1"/>
  <c r="N84" i="6" a="1"/>
  <c r="N99" i="1" a="1"/>
  <c r="N128" i="6" a="1"/>
  <c r="N132" i="6" a="1"/>
  <c r="N90" i="6" a="1"/>
  <c r="N113" i="1" a="1"/>
  <c r="N114" i="6" a="1"/>
  <c r="N187" i="6" a="1"/>
  <c r="N83" i="6" a="1"/>
  <c r="N117" i="1" a="1"/>
  <c r="N106" i="1" a="1"/>
  <c r="N112" i="6" a="1"/>
  <c r="N119" i="1" a="1"/>
  <c r="N101" i="1" a="1"/>
  <c r="N115" i="6" a="1"/>
  <c r="N181" i="1" a="1"/>
  <c r="N167" i="6" a="1"/>
  <c r="N119" i="6" a="1"/>
  <c r="N14" i="6" a="1"/>
  <c r="N96" i="1" a="1"/>
  <c r="N121" i="6" a="1"/>
  <c r="N79" i="1" a="1"/>
  <c r="N196" i="6" a="1"/>
  <c r="N151" i="1" a="1"/>
  <c r="N90" i="1" a="1"/>
  <c r="N21" i="1" a="1"/>
  <c r="N86" i="1" a="1"/>
  <c r="N148" i="1" a="1"/>
  <c r="N93" i="1" a="1"/>
  <c r="N15" i="1" a="1"/>
  <c r="N63" i="1" a="1"/>
  <c r="N170" i="1" a="1"/>
  <c r="N95" i="1" a="1"/>
  <c r="N46" i="1" a="1"/>
  <c r="N163" i="6" a="1"/>
  <c r="N34" i="1" a="1"/>
  <c r="N109" i="6" a="1"/>
  <c r="N155" i="6" a="1"/>
  <c r="N58" i="1" a="1"/>
  <c r="N159" i="6" a="1"/>
  <c r="N100" i="6" a="1"/>
  <c r="N88" i="1" a="1"/>
  <c r="N108" i="1" a="1"/>
  <c r="N16" i="6" a="1"/>
  <c r="N20" i="1" a="1"/>
  <c r="N166" i="1" a="1"/>
  <c r="N76" i="6" a="1"/>
  <c r="N156" i="6" a="1"/>
  <c r="N53" i="1" a="1"/>
  <c r="N205" i="6" a="1"/>
  <c r="N102" i="6" a="1"/>
  <c r="N28" i="6" a="1"/>
  <c r="N88" i="6" a="1"/>
  <c r="N26" i="1" a="1"/>
  <c r="N8" i="1" a="1"/>
  <c r="N183" i="6" a="1"/>
  <c r="N200" i="6" a="1"/>
  <c r="N130" i="1" a="1"/>
  <c r="N126" i="1" a="1"/>
  <c r="N92" i="1" a="1"/>
  <c r="N144" i="1" a="1"/>
  <c r="N140" i="1" a="1"/>
  <c r="N168" i="1" a="1"/>
  <c r="N68" i="1" a="1"/>
  <c r="N178" i="6" a="1"/>
  <c r="N195" i="6" a="1"/>
  <c r="N13" i="1" a="1"/>
  <c r="N128" i="1" a="1"/>
  <c r="N76" i="1" a="1"/>
  <c r="N156" i="1" a="1"/>
  <c r="N123" i="6" a="1"/>
  <c r="N7" i="1" a="1"/>
  <c r="N155" i="1" a="1"/>
  <c r="N152" i="1" a="1"/>
  <c r="N150" i="1" a="1"/>
  <c r="N166" i="6" a="1"/>
  <c r="N99" i="6" a="1"/>
  <c r="N130" i="6" a="1"/>
  <c r="N41" i="1" a="1"/>
  <c r="N22" i="1" a="1"/>
  <c r="N141" i="6" a="1"/>
  <c r="N82" i="6" a="1"/>
  <c r="N111" i="1" a="1"/>
  <c r="N91" i="6" a="1"/>
  <c r="N171" i="1" a="1"/>
  <c r="N149" i="1" a="1"/>
  <c r="N136" i="1" a="1"/>
  <c r="N148" i="6" a="1"/>
  <c r="N35" i="1" a="1"/>
  <c r="N98" i="1" a="1"/>
  <c r="N117" i="6" a="1"/>
  <c r="N39" i="1" a="1"/>
  <c r="N69" i="1" a="1"/>
  <c r="N175" i="1" a="1"/>
  <c r="N15" i="6" a="1"/>
  <c r="N101" i="6" a="1"/>
  <c r="N124" i="6" a="1"/>
  <c r="N47" i="1" a="1"/>
  <c r="N180" i="1" a="1"/>
  <c r="N191" i="6" a="1"/>
  <c r="N177" i="1" a="1"/>
  <c r="N94" i="1" a="1"/>
  <c r="N93" i="6" a="1"/>
  <c r="N74" i="6" a="1"/>
  <c r="N206" i="6" a="1"/>
  <c r="N71" i="1" a="1"/>
  <c r="N122" i="6" a="1"/>
  <c r="N10" i="1" a="1"/>
  <c r="N135" i="6" a="1"/>
  <c r="N30" i="1" a="1"/>
  <c r="N181" i="6" a="1"/>
  <c r="N125" i="6" a="1"/>
  <c r="N171" i="6" a="1"/>
  <c r="N127" i="1" a="1"/>
  <c r="N133" i="6" a="1"/>
  <c r="N125" i="1" a="1"/>
  <c r="N16" i="1" a="1"/>
  <c r="N162" i="6" a="1"/>
  <c r="N103" i="6" a="1"/>
  <c r="N199" i="6" a="1"/>
  <c r="N123" i="1" a="1"/>
  <c r="N104" i="6" a="1"/>
  <c r="N92" i="6" a="1"/>
  <c r="N146" i="1" a="1"/>
  <c r="N152" i="6" a="1"/>
  <c r="N172" i="1" a="1"/>
  <c r="N185" i="6" a="1"/>
  <c r="N43" i="1" a="1"/>
  <c r="N145" i="1" a="1"/>
  <c r="N207" i="6" a="1"/>
  <c r="N91" i="1" a="1"/>
  <c r="N95" i="6" a="1"/>
  <c r="N115" i="1" a="1"/>
  <c r="N82" i="1" a="1"/>
  <c r="N158" i="6" a="1"/>
  <c r="N110" i="6" a="1"/>
  <c r="N120" i="1" a="1"/>
  <c r="N138" i="1" a="1"/>
  <c r="N57" i="1" a="1"/>
  <c r="N134" i="1" a="1"/>
  <c r="N72" i="1" a="1"/>
  <c r="N120" i="6" a="1"/>
  <c r="N139" i="1" a="1"/>
  <c r="N175" i="6" a="1"/>
  <c r="N160" i="6" a="1"/>
  <c r="N186" i="6" a="1"/>
  <c r="N173" i="6" a="1"/>
  <c r="N118" i="6" a="1"/>
  <c r="N197" i="6" a="1"/>
  <c r="N10" i="6" a="1"/>
  <c r="N67" i="1" a="1"/>
  <c r="N89" i="6" a="1"/>
  <c r="N83" i="1" a="1"/>
  <c r="N17" i="6" a="1"/>
  <c r="N170" i="6" a="1"/>
  <c r="N107" i="6" a="1"/>
  <c r="N143" i="6" a="1"/>
  <c r="N66" i="1" a="1"/>
  <c r="N77" i="6" a="1"/>
  <c r="N174" i="6" a="1"/>
  <c r="N110" i="1" a="1"/>
  <c r="N129" i="1" a="1"/>
  <c r="N174" i="1" a="1"/>
  <c r="N29" i="1" a="1"/>
  <c r="N73" i="1" a="1"/>
  <c r="N87" i="6" a="1"/>
  <c r="N127" i="6" a="1"/>
  <c r="N147" i="6" a="1"/>
  <c r="N87" i="1" a="1"/>
  <c r="N153" i="6" a="1"/>
  <c r="N142" i="6" a="1"/>
  <c r="N104" i="1" a="1"/>
  <c r="N172" i="6" a="1"/>
  <c r="N161" i="6" a="1"/>
  <c r="N158" i="1" a="1"/>
  <c r="N126" i="6" a="1"/>
  <c r="N157" i="1" a="1"/>
  <c r="N18" i="6" a="1"/>
  <c r="N48" i="1" a="1"/>
  <c r="N77" i="1" a="1"/>
  <c r="N89" i="1" a="1"/>
  <c r="N75" i="6" a="1"/>
  <c r="N64" i="1" a="1"/>
  <c r="N9" i="1" a="1"/>
  <c r="N142" i="1" a="1"/>
  <c r="N7" i="6" a="1"/>
  <c r="N70" i="1" a="1"/>
  <c r="N85" i="6" a="1"/>
  <c r="N65" i="1" a="1"/>
  <c r="N161" i="1" a="1"/>
  <c r="N18" i="1" a="1"/>
  <c r="N97" i="6" a="1"/>
  <c r="N139" i="6" a="1"/>
  <c r="N129" i="6" a="1"/>
  <c r="N28" i="1" a="1"/>
  <c r="N135" i="1" a="1"/>
  <c r="N44" i="1" a="1"/>
  <c r="N169" i="6" a="1"/>
  <c r="N159" i="1" a="1"/>
  <c r="N163" i="1" a="1"/>
  <c r="N138" i="6" a="1"/>
  <c r="N86" i="6" a="1"/>
  <c r="N193" i="6" a="1"/>
  <c r="N105" i="1" a="1"/>
  <c r="N98" i="6" a="1"/>
  <c r="N30" i="6" a="1"/>
  <c r="N50" i="1" a="1"/>
  <c r="N112" i="1" a="1"/>
  <c r="N60" i="1" a="1"/>
  <c r="N179" i="6" a="1"/>
  <c r="N12" i="1" a="1"/>
  <c r="N55" i="1" a="1"/>
  <c r="N149" i="6" a="1"/>
  <c r="N164" i="6" a="1"/>
  <c r="N151" i="6" a="1"/>
  <c r="N141" i="1" a="1"/>
  <c r="N75" i="1" a="1"/>
  <c r="N37" i="1" a="1"/>
  <c r="N133" i="1" a="1"/>
  <c r="N56" i="1" a="1"/>
  <c r="N49" i="1" a="1"/>
  <c r="N96" i="6" a="1"/>
  <c r="N167" i="1" a="1"/>
  <c r="N154" i="6" a="1"/>
  <c r="N36" i="1" a="1"/>
  <c r="N94" i="6" a="1"/>
  <c r="N12" i="6" a="1"/>
  <c r="N203" i="6" a="1"/>
  <c r="N116" i="6" a="1"/>
  <c r="N73" i="6" a="1"/>
  <c r="N201" i="6" a="1"/>
  <c r="N184" i="6" a="1"/>
  <c r="N103" i="1" a="1"/>
  <c r="N106" i="6" a="1"/>
  <c r="N160" i="1" a="1"/>
  <c r="N85" i="1" a="1"/>
  <c r="N29" i="6" a="1"/>
  <c r="N52" i="1" a="1"/>
  <c r="N132" i="1" a="1"/>
  <c r="N27" i="1" a="1"/>
  <c r="N45" i="1" a="1"/>
  <c r="N204" i="6" a="1"/>
  <c r="N78" i="6" a="1"/>
  <c r="N109" i="1" a="1"/>
  <c r="N105" i="6" a="1"/>
  <c r="N198" i="6" a="1"/>
  <c r="N209" i="6" a="1"/>
  <c r="N177" i="6" a="1"/>
  <c r="N114" i="1" a="1"/>
  <c r="N9" i="6" a="1"/>
  <c r="N145" i="6" a="1"/>
  <c r="N25" i="1" a="1"/>
  <c r="N143" i="1" a="1"/>
  <c r="N61" i="1" a="1"/>
  <c r="N59" i="1" a="1"/>
  <c r="N11" i="6" a="1"/>
  <c r="N23" i="1" l="1"/>
  <c r="N56" i="1"/>
  <c r="N11" i="6"/>
  <c r="N79" i="1"/>
  <c r="N29" i="1"/>
  <c r="N131" i="1"/>
  <c r="N7" i="1"/>
  <c r="O7" i="1" s="1"/>
  <c r="N101" i="1"/>
  <c r="N103" i="1"/>
  <c r="N133" i="1"/>
  <c r="N176" i="1"/>
  <c r="N109" i="1"/>
  <c r="N174" i="1"/>
  <c r="N135" i="6"/>
  <c r="N123" i="6"/>
  <c r="N119" i="1"/>
  <c r="N184" i="6"/>
  <c r="N37" i="1"/>
  <c r="N63" i="1"/>
  <c r="N157" i="1"/>
  <c r="N129" i="1"/>
  <c r="N167" i="6"/>
  <c r="N156" i="1"/>
  <c r="N112" i="6"/>
  <c r="N169" i="1"/>
  <c r="N75" i="1"/>
  <c r="N59" i="1"/>
  <c r="N125" i="1"/>
  <c r="N110" i="1"/>
  <c r="N10" i="1"/>
  <c r="N76" i="1"/>
  <c r="N106" i="1"/>
  <c r="N201" i="6"/>
  <c r="N141" i="1"/>
  <c r="N92" i="6"/>
  <c r="N78" i="6"/>
  <c r="N174" i="6"/>
  <c r="N160" i="1"/>
  <c r="N128" i="1"/>
  <c r="N117" i="1"/>
  <c r="N51" i="1"/>
  <c r="N151" i="6"/>
  <c r="N102" i="1"/>
  <c r="N133" i="6"/>
  <c r="N77" i="6"/>
  <c r="N181" i="1"/>
  <c r="N13" i="1"/>
  <c r="N83" i="6"/>
  <c r="N73" i="6"/>
  <c r="N164" i="6"/>
  <c r="N148" i="6"/>
  <c r="N126" i="6"/>
  <c r="N66" i="1"/>
  <c r="N31" i="1"/>
  <c r="N195" i="6"/>
  <c r="N187" i="6"/>
  <c r="N11" i="1"/>
  <c r="N149" i="6"/>
  <c r="N61" i="1"/>
  <c r="N164" i="1"/>
  <c r="N143" i="6"/>
  <c r="N106" i="6"/>
  <c r="N178" i="6"/>
  <c r="N114" i="6"/>
  <c r="N116" i="6"/>
  <c r="N55" i="1"/>
  <c r="N15" i="1"/>
  <c r="N204" i="6"/>
  <c r="N107" i="6"/>
  <c r="N122" i="6"/>
  <c r="N68" i="1"/>
  <c r="N113" i="1"/>
  <c r="N203" i="6"/>
  <c r="N12" i="1"/>
  <c r="N136" i="1"/>
  <c r="N168" i="6"/>
  <c r="N170" i="6"/>
  <c r="N202" i="6"/>
  <c r="N168" i="1"/>
  <c r="N90" i="6"/>
  <c r="N12" i="6"/>
  <c r="N179" i="6"/>
  <c r="N143" i="1"/>
  <c r="N121" i="6"/>
  <c r="N17" i="6"/>
  <c r="N115" i="6"/>
  <c r="N140" i="1"/>
  <c r="N132" i="6"/>
  <c r="N100" i="1"/>
  <c r="N60" i="1"/>
  <c r="N93" i="1"/>
  <c r="N127" i="1"/>
  <c r="N83" i="1"/>
  <c r="N111" i="1"/>
  <c r="N144" i="1"/>
  <c r="N128" i="6"/>
  <c r="N108" i="6"/>
  <c r="N112" i="1"/>
  <c r="N38" i="1"/>
  <c r="N45" i="1"/>
  <c r="N89" i="6"/>
  <c r="N71" i="1"/>
  <c r="N92" i="1"/>
  <c r="N99" i="1"/>
  <c r="N94" i="6"/>
  <c r="N50" i="1"/>
  <c r="N149" i="1"/>
  <c r="N158" i="1"/>
  <c r="N67" i="1"/>
  <c r="N82" i="6"/>
  <c r="N126" i="1"/>
  <c r="N84" i="6"/>
  <c r="N131" i="6"/>
  <c r="N30" i="6"/>
  <c r="N148" i="1"/>
  <c r="N140" i="6"/>
  <c r="N10" i="6"/>
  <c r="N206" i="6"/>
  <c r="N130" i="1"/>
  <c r="N118" i="1"/>
  <c r="N36" i="1"/>
  <c r="N98" i="6"/>
  <c r="N86" i="1"/>
  <c r="N27" i="1"/>
  <c r="N197" i="6"/>
  <c r="N141" i="6"/>
  <c r="N200" i="6"/>
  <c r="N157" i="6"/>
  <c r="N32" i="1"/>
  <c r="N105" i="1"/>
  <c r="N104" i="6"/>
  <c r="N171" i="6"/>
  <c r="N118" i="6"/>
  <c r="N22" i="1"/>
  <c r="N183" i="6"/>
  <c r="N188" i="6"/>
  <c r="N153" i="1"/>
  <c r="N193" i="6"/>
  <c r="N25" i="1"/>
  <c r="N161" i="6"/>
  <c r="N173" i="6"/>
  <c r="N74" i="6"/>
  <c r="N8" i="1"/>
  <c r="O8" i="1" s="1"/>
  <c r="N121" i="1"/>
  <c r="N154" i="6"/>
  <c r="N86" i="6"/>
  <c r="N21" i="1"/>
  <c r="N13" i="6"/>
  <c r="N186" i="6"/>
  <c r="N26" i="1"/>
  <c r="N113" i="6"/>
  <c r="N97" i="1"/>
  <c r="N138" i="6"/>
  <c r="N171" i="1"/>
  <c r="N132" i="1"/>
  <c r="N160" i="6"/>
  <c r="N41" i="1"/>
  <c r="N88" i="6"/>
  <c r="N165" i="1"/>
  <c r="N162" i="1"/>
  <c r="N163" i="1"/>
  <c r="N145" i="6"/>
  <c r="N125" i="6"/>
  <c r="N175" i="6"/>
  <c r="N130" i="6"/>
  <c r="N28" i="6"/>
  <c r="N208" i="6"/>
  <c r="N178" i="1"/>
  <c r="N159" i="1"/>
  <c r="N123" i="1"/>
  <c r="N80" i="6"/>
  <c r="N139" i="1"/>
  <c r="N99" i="6"/>
  <c r="N102" i="6"/>
  <c r="N134" i="6"/>
  <c r="N154" i="1"/>
  <c r="N169" i="6"/>
  <c r="N199" i="6"/>
  <c r="N172" i="6"/>
  <c r="N120" i="6"/>
  <c r="N93" i="6"/>
  <c r="N205" i="6"/>
  <c r="N74" i="1"/>
  <c r="N167" i="1"/>
  <c r="N44" i="1"/>
  <c r="N90" i="1"/>
  <c r="N182" i="6"/>
  <c r="N72" i="1"/>
  <c r="N94" i="1"/>
  <c r="N53" i="1"/>
  <c r="N147" i="1"/>
  <c r="N81" i="6"/>
  <c r="N135" i="1"/>
  <c r="N103" i="6"/>
  <c r="N52" i="1"/>
  <c r="N134" i="1"/>
  <c r="N166" i="6"/>
  <c r="N156" i="6"/>
  <c r="N137" i="1"/>
  <c r="N180" i="6"/>
  <c r="N28" i="1"/>
  <c r="N9" i="6"/>
  <c r="N96" i="1"/>
  <c r="N57" i="1"/>
  <c r="N150" i="1"/>
  <c r="N76" i="6"/>
  <c r="N122" i="1"/>
  <c r="N96" i="6"/>
  <c r="N129" i="6"/>
  <c r="N91" i="6"/>
  <c r="N104" i="1"/>
  <c r="N138" i="1"/>
  <c r="N152" i="1"/>
  <c r="N166" i="1"/>
  <c r="N150" i="6"/>
  <c r="N144" i="6"/>
  <c r="N139" i="6"/>
  <c r="N79" i="6"/>
  <c r="N14" i="6"/>
  <c r="N120" i="1"/>
  <c r="N177" i="1"/>
  <c r="N20" i="1"/>
  <c r="N176" i="6"/>
  <c r="N33" i="1"/>
  <c r="N97" i="6"/>
  <c r="N48" i="1"/>
  <c r="N142" i="6"/>
  <c r="N110" i="6"/>
  <c r="N155" i="1"/>
  <c r="N16" i="6"/>
  <c r="N165" i="6"/>
  <c r="N49" i="1"/>
  <c r="N18" i="1"/>
  <c r="N162" i="6"/>
  <c r="N29" i="6"/>
  <c r="N158" i="6"/>
  <c r="N191" i="6"/>
  <c r="N108" i="1"/>
  <c r="N194" i="6"/>
  <c r="N179" i="1"/>
  <c r="N161" i="1"/>
  <c r="N114" i="1"/>
  <c r="N181" i="6"/>
  <c r="N82" i="1"/>
  <c r="N180" i="1"/>
  <c r="N88" i="1"/>
  <c r="N173" i="1"/>
  <c r="N78" i="1"/>
  <c r="N65" i="1"/>
  <c r="N42" i="1"/>
  <c r="N153" i="6"/>
  <c r="N115" i="1"/>
  <c r="N47" i="1"/>
  <c r="N100" i="6"/>
  <c r="N81" i="1"/>
  <c r="N19" i="1"/>
  <c r="N85" i="6"/>
  <c r="N151" i="1"/>
  <c r="N85" i="1"/>
  <c r="N95" i="6"/>
  <c r="N124" i="6"/>
  <c r="N159" i="6"/>
  <c r="N84" i="1"/>
  <c r="N72" i="6"/>
  <c r="N70" i="1"/>
  <c r="N177" i="6"/>
  <c r="N30" i="1"/>
  <c r="N91" i="1"/>
  <c r="N101" i="6"/>
  <c r="N58" i="1"/>
  <c r="N14" i="1"/>
  <c r="N124" i="1"/>
  <c r="N7" i="6"/>
  <c r="N209" i="6"/>
  <c r="N119" i="6"/>
  <c r="N207" i="6"/>
  <c r="N15" i="6"/>
  <c r="N155" i="6"/>
  <c r="N80" i="1"/>
  <c r="N111" i="6"/>
  <c r="N142" i="1"/>
  <c r="N196" i="6"/>
  <c r="N87" i="1"/>
  <c r="N145" i="1"/>
  <c r="N175" i="1"/>
  <c r="N109" i="6"/>
  <c r="N192" i="6"/>
  <c r="N189" i="6"/>
  <c r="N9" i="1"/>
  <c r="N198" i="6"/>
  <c r="N146" i="6"/>
  <c r="N43" i="1"/>
  <c r="N69" i="1"/>
  <c r="N34" i="1"/>
  <c r="N8" i="6"/>
  <c r="N54" i="1"/>
  <c r="N64" i="1"/>
  <c r="N107" i="1"/>
  <c r="N147" i="6"/>
  <c r="N185" i="6"/>
  <c r="N39" i="1"/>
  <c r="N163" i="6"/>
  <c r="N136" i="6"/>
  <c r="N17" i="1"/>
  <c r="N75" i="6"/>
  <c r="N105" i="6"/>
  <c r="N127" i="6"/>
  <c r="N172" i="1"/>
  <c r="N117" i="6"/>
  <c r="N46" i="1"/>
  <c r="N116" i="1"/>
  <c r="N137" i="6"/>
  <c r="N89" i="1"/>
  <c r="N18" i="6"/>
  <c r="N87" i="6"/>
  <c r="N152" i="6"/>
  <c r="N98" i="1"/>
  <c r="N95" i="1"/>
  <c r="N62" i="1"/>
  <c r="N190" i="6"/>
  <c r="N77" i="1"/>
  <c r="N16" i="1"/>
  <c r="N73" i="1"/>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<sst xmlns="http://schemas.openxmlformats.org/spreadsheetml/2006/main" count="314" uniqueCount="183">
  <si>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</si>
  <si>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</si>
  <si>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</si>
  <si>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</si>
  <si>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</si>
  <si>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</si>
  <si>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</si>
  <si>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</si>
  <si>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</si>
  <si>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</si>
  <si>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</si>
  <si>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</si>
  <si>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</si>
  <si>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</si>
  <si>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</si>
  <si>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</si>
  <si>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</si>
  <si>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</si>
  <si>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</si>
  <si>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</si>
  <si>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</si>
  <si>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</si>
  <si>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</si>
  <si>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</si>
  <si>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</si>
  <si>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</si>
  <si>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</si>
  <si>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</si>
  <si>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</si>
  <si>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</si>
  <si>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</si>
  <si>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</si>
  <si>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</si>
  <si>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</si>
  <si>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</si>
  <si>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</si>
  <si>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</si>
  <si>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</si>
  <si>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</si>
  <si>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</si>
  <si>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</si>
  <si>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</si>
  <si>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</si>
  <si>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</si>
  <si>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</si>
  <si>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</si>
  <si>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</si>
  <si>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</si>
  <si>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</si>
  <si>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</si>
  <si>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</si>
  <si>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</si>
  <si>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</si>
  <si>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Toray Pan Pacific Open - Tokyo, World Tour, JPN, Hard, 20/10/2025, $1.064M, WTA 500                                                                                                                                                                                                                                                        </t>
  </si>
  <si>
    <t>Alina Charaeva</t>
  </si>
  <si>
    <t>RUS</t>
  </si>
  <si>
    <t>Jaqueline Cristian</t>
  </si>
  <si>
    <t>ROU</t>
  </si>
  <si>
    <t>Wakana Sonobe</t>
  </si>
  <si>
    <t>JPN</t>
  </si>
  <si>
    <t>Nikola Bartunkova</t>
  </si>
  <si>
    <t>CZE</t>
  </si>
  <si>
    <t>N/A</t>
  </si>
  <si>
    <t>Moyuka Uchijima</t>
  </si>
  <si>
    <t>Sofia Kenin</t>
  </si>
  <si>
    <t>USA</t>
  </si>
  <si>
    <t>Diana Shnaider</t>
  </si>
  <si>
    <t>Dayana Yastremska</t>
  </si>
  <si>
    <t>UKR</t>
  </si>
  <si>
    <t>Victoria Mboko</t>
  </si>
  <si>
    <t>CAN</t>
  </si>
  <si>
    <t>Bianca Vanessa Andreescu</t>
  </si>
  <si>
    <t>Leylah Annie Fernandez</t>
  </si>
  <si>
    <t>Maria Sakkari</t>
  </si>
  <si>
    <t>GRE</t>
  </si>
  <si>
    <t xml:space="preserve">Guangzhou Open - Guangzhou, World Tour, CHN, Hard, 20/10/2025, $275K, WTA 250                                                                                                                                                                                                                                                        </t>
  </si>
  <si>
    <t>CHN</t>
  </si>
  <si>
    <t>Ajla Tomljanovic</t>
  </si>
  <si>
    <t>AUS</t>
  </si>
  <si>
    <t>Alycia Parks</t>
  </si>
  <si>
    <t>Anna Bondar</t>
  </si>
  <si>
    <t>HUN</t>
  </si>
  <si>
    <t>Hanyu Guo</t>
  </si>
  <si>
    <t>Ella Seidel</t>
  </si>
  <si>
    <t>GER</t>
  </si>
  <si>
    <t>Leolia Jeanjean</t>
  </si>
  <si>
    <t>FRA</t>
  </si>
  <si>
    <t>Shuai Zhang</t>
  </si>
  <si>
    <t>Anastasia Zakharova</t>
  </si>
  <si>
    <t>ITA</t>
  </si>
  <si>
    <t>Maria Camila Osorio Serrano</t>
  </si>
  <si>
    <t>COL</t>
  </si>
  <si>
    <t>Lucia Bronzetti</t>
  </si>
  <si>
    <t>x</t>
  </si>
  <si>
    <r>
      <t xml:space="preserve">Sakkari 3-1. Most recent Sep 2025, hard, Fernandez in 2. Sakkari won on hard in Jan 2024, 2 sets. 2 sets wins on hard in 2023 and 2021. Hard win %'s favour Sakkari. 
Fernandez reached the Quarter final last year. Title in Osaka 2025, 3rd Round at the US Open 2025, Title in Washington 2025, 3rd Round in Doha 2025, Quarter finals in Abu Dhabi 2025, 3rd Round at the Australian Open 2025, Semi finals in Hong Kong 2024.
Sakkari has come through the qual rounds. 3rd Round at the US Open 2025, Quarter finals in Washington 2025.
12 month and 2025 stats are stronger for Fernandez. 
</t>
    </r>
    <r>
      <rPr>
        <b/>
        <sz val="12"/>
        <color theme="1"/>
        <rFont val="Calibri"/>
        <family val="2"/>
        <scheme val="minor"/>
      </rPr>
      <t>Back Fernandez around 2.00 to 2.20 and remove liability at 1.60.</t>
    </r>
  </si>
  <si>
    <r>
      <t xml:space="preserve">H2H 1-1. Most recent May 2025, clay, Yastremska in 2. Shnaider won on grass in 2024, 2 sets. Hard win %'s are a little better for Shnaider. 
Shnaider reached the Semi final last year. Semi finals in Ningbo 2025, Title in Monterrey 2025, 3rd Round at the Australian Open 2025, Quarter finals in Adelaide 2025, Title in Hong Kong 2024.
Yastremska reached the 2nd round in Ningbo last week. 4th Round in Montreal 2025, 3rd Round in Indian Wells 2025, 3rd Round in Dubai 2025, 3rd Round at the Australian Open 2025, Quarter finals in Hobart 2025.
12 month hard stats favour Shnaider overall. 2025 are very even. Yastremska took Rybakina to 3 sets last week. 
</t>
    </r>
    <r>
      <rPr>
        <b/>
        <sz val="12"/>
        <color theme="1"/>
        <rFont val="Calibri"/>
        <family val="2"/>
        <scheme val="minor"/>
      </rPr>
      <t>Back Shnaider around 2.00 to 2.20 and remove liability at 1.60.</t>
    </r>
  </si>
  <si>
    <r>
      <t xml:space="preserve">Cristian 1-0 (March 2021, indoors, 3 sets). Hard win %'s are even. 
Charaeva has come through the qual rounds. Her best results are in ITF's. 
Cristian reached the Semi finals in Osaka 2025, 3rd Round at the US Open 2025, 3rd Round in Montreal 2025, 3rd Round in Indian Wells 2025, 3rd Round at the Australian Open 2025.
12 month hard stats are stronger for Cristian. 
</t>
    </r>
    <r>
      <rPr>
        <b/>
        <sz val="12"/>
        <color theme="1"/>
        <rFont val="Calibri"/>
        <family val="2"/>
        <scheme val="minor"/>
      </rPr>
      <t>Back Cristian above 1.70 and remove liability at 1.40.</t>
    </r>
  </si>
  <si>
    <r>
      <t xml:space="preserve">1st meeting. Hard win %'s are better for Andreescu. 
Mboko won the Title in Montreal 2025. She has not won a set since. 
Andreescu reached the Quarter final last season. 
Recent performances are better for Andreescu.
</t>
    </r>
    <r>
      <rPr>
        <b/>
        <sz val="12"/>
        <color theme="1"/>
        <rFont val="Calibri"/>
        <family val="2"/>
        <scheme val="minor"/>
      </rPr>
      <t>Back Andreescu around 2.20 to 2.30 and remove liability at 1.70.</t>
    </r>
  </si>
  <si>
    <r>
      <t xml:space="preserve">1st meeting. Hard win %'s are close but favour Bartunkova. 
Sonobe plays mostly ITF's. 
Bartunkova reached the Semi finals in Guadalajara 2025.CH final in Oct. 
</t>
    </r>
    <r>
      <rPr>
        <b/>
        <sz val="12"/>
        <color theme="1"/>
        <rFont val="Calibri"/>
        <family val="2"/>
        <scheme val="minor"/>
      </rPr>
      <t xml:space="preserve">Back Bartunkova around 1.80 to 2.00 and remove liability at 1.55. </t>
    </r>
  </si>
  <si>
    <r>
      <t xml:space="preserve">Kenin 1-0 (June 2023, grass, 2 sets). Hard win %'s favour Kenin.
Uchijima reached the 2nd round last year. 2nd round in Wuhan. 2nd round of the US Open. 
Kenin reached the final last season. Quarter finals in Dubai 2025, 3rd Round in Doha 2025, Quarter finals in Hobart 2025, Quarter finals in Hong Kong 2024.
12 month stats favour Kenin. 2025 stats are close but still favour her. 
</t>
    </r>
    <r>
      <rPr>
        <b/>
        <sz val="12"/>
        <color theme="1"/>
        <rFont val="Calibri"/>
        <family val="2"/>
        <scheme val="minor"/>
      </rPr>
      <t>Back Kenin around 2.10 to 2.30 and remove liability at 1.70.</t>
    </r>
  </si>
  <si>
    <r>
      <t xml:space="preserve">1st meeting. Hard win %'s are close but favour Tomljanovic. 
Tomljanovic reached the Quarter finals in Ningbo 2025, Semi finals in Austin 2025.
Parks reached the 2nd round as lucky loser last season. Semi finals in Monterrey 2025, Semi finals in Auckland 2025.
12 month and 2025 hard stats favour parks on serve. She lost her last 6 matches on hard. 
</t>
    </r>
    <r>
      <rPr>
        <b/>
        <sz val="12"/>
        <color theme="1"/>
        <rFont val="Calibri"/>
        <family val="2"/>
        <scheme val="minor"/>
      </rPr>
      <t xml:space="preserve">Back Tomljanovic around 1.85 to 2.00 and remove liability at 1.50. </t>
    </r>
  </si>
  <si>
    <r>
      <t xml:space="preserve">1st meeting. Hard win %'s favour Guo.
Bondar lost in the 1st round last year. CH final last week. 2nd round in Beijing. 2nd round of the US Open. 2nd round in Hobart. 
Guo reached the 2nd round in Montreal. She won 1 WTA main draw hard match in 2025. 
</t>
    </r>
    <r>
      <rPr>
        <b/>
        <sz val="12"/>
        <color theme="1"/>
        <rFont val="Calibri"/>
        <family val="2"/>
        <scheme val="minor"/>
      </rPr>
      <t>Back Bondar around 2.00 to 2.20 and remove liability at 1.65.</t>
    </r>
  </si>
  <si>
    <r>
      <t xml:space="preserve">Jeanjean 1-0 (Jan 2025, hard, 3 sets). Hard win %'s favour Seidel. 
Seidel lost in the 1st round as lucky loser last year. Quarter finals in Seoul 2025, 4th Round in Cincinnati 2025.
Jeanjean reached the 2nd round in Cincinnati. 2nd round in Prague. 
12 month and 2025 WTA stats favour Jeanjean. Most of her wins were in qual rounds. Seidel has the better ROI. Recent performances are better for Seidel. 
</t>
    </r>
    <r>
      <rPr>
        <b/>
        <sz val="12"/>
        <color theme="1"/>
        <rFont val="Calibri"/>
        <family val="2"/>
        <scheme val="minor"/>
      </rPr>
      <t>Back Seidel around 1.90 to 2.10 and remove liability at 1.60.</t>
    </r>
  </si>
  <si>
    <r>
      <t xml:space="preserve">Zhang 1-0 (Sep 2025, hard, 3 sets). Hard win %'s are better for Zhang.
Zhang gets a wild card entry. She reached the 2nd round last year. 3rd Round in Wuhan 2025, 3rd Round in Beijing 2025.
Zakharova reached a CH q final last week. 2nd round of the US Open, Semi finals in Cleveland 2025, Quarter finals in Hong Kong 2024.
12 month stats are fairly even. 2025 stats give a slight edge to Zhang.
Stats for their last 10 on hard favour Zhang.
</t>
    </r>
    <r>
      <rPr>
        <b/>
        <sz val="12"/>
        <color theme="1"/>
        <rFont val="Calibri"/>
        <family val="2"/>
        <scheme val="minor"/>
      </rPr>
      <t xml:space="preserve">Back Zhang around 2.00 to 2.20 and remove liability at 1.65. </t>
    </r>
  </si>
  <si>
    <r>
      <t xml:space="preserve">Osorio 2-0. Most recent Oct 2024, hard, 2 sets. She won on clay in 2022, 2 sets. Hard win %'s are even. 
Osorio reached the 3rd Round in Beijing 2025. 6 WTA 2nd rounds in 2025. 
Bronzetti reached the Semi final last season. 4th Round in Cincinnati 2025, 3rd Round in Indian Wells 2025.
12 month WTA stats are close but favour Bronzetti on serve. return stats are close but favour Osorio. Stats in their last 10 on hard favour Bronzetti. 
neither player is playing their best tennis recently. 
</t>
    </r>
    <r>
      <rPr>
        <b/>
        <sz val="12"/>
        <color theme="1"/>
        <rFont val="Calibri"/>
        <family val="2"/>
        <scheme val="minor"/>
      </rPr>
      <t>Lay Osorio around 1.40 and remove liability at 1.80. Chance of 3 sets.</t>
    </r>
  </si>
  <si>
    <r>
      <t xml:space="preserve">H2H 1-1. Most recent Oct 2024, hard, Li in 2. Kasintseva won on clay in 2022, 3 sets. Hard win %'s are better for Kasintseva. 
Kasintseva lost in the qual rounds. CH semi in Oct. Quarter final in Guadalajara. CH semi in July. 
Li reached 2nd rounds in Osaka and Wuhan. 4th round of the US Open. Final in Cleveland. Quarter final in Prague. Final in Merida. 
12 month WTA stats are close but favour Kasintseva on serve. 2025 stats favour Li. 
</t>
    </r>
    <r>
      <rPr>
        <b/>
        <sz val="12"/>
        <color theme="1"/>
        <rFont val="Calibri"/>
        <family val="2"/>
        <scheme val="minor"/>
      </rPr>
      <t xml:space="preserve">Back Li around 1.90 to 2.10 and remove liability at 1.55. </t>
    </r>
  </si>
  <si>
    <r>
      <t xml:space="preserve">1st meeting. Hard win %'s are better for Sun. 
Maneiro reached the Quarter final last year. 2nd rounds in Osaka and Wuhan. 3rd round in Beijing. 4th round in Cincinnati. Quarter final in Montreal. 2nd round of the Australian Open. 
Sun has come through the qual rounds. CH Semi final in Oct. CH title in Sep. 3rd round in Indian Wells. 
12 month and 2025 stats are better for Sun on serve. Stats for their last 10 on hard also favour Sun on serve. 
</t>
    </r>
    <r>
      <rPr>
        <b/>
        <sz val="12"/>
        <color theme="1"/>
        <rFont val="Calibri"/>
        <family val="2"/>
        <scheme val="minor"/>
      </rPr>
      <t>Lay Maneiro around 1.55 and remove liability at 2.00. Chance of 3 sets.</t>
    </r>
  </si>
  <si>
    <r>
      <t xml:space="preserve">1st meeting. Hard win %'s are better for Korneeva. 
Korneeva has come through the qual rounds. Semi final in Merida 2024. 
Putintseva reached a CH q final in Oct. 2nd round of the US Open. 3rd round of the Australian Open. 
12 month and 2025 stats favour Korneeva on serve. 
Putintseva's form is all over the place. She seemed to be improving but had a terrible match in Ningbo.
</t>
    </r>
    <r>
      <rPr>
        <b/>
        <sz val="12"/>
        <color theme="1"/>
        <rFont val="Calibri"/>
        <family val="2"/>
        <scheme val="minor"/>
      </rPr>
      <t xml:space="preserve">Lay Putintseva around 1.40 and remove liability at 1.80. Lay set 1 winner. </t>
    </r>
  </si>
  <si>
    <r>
      <t xml:space="preserve">1st meeting. Hard win %'s are better for Volynets. 
Kawa has come through the qual rounds. Her best results are in Challengers. 
Volynets has come through the qual rounds. CH final in Oct. 2nd round in Beijing. Quarter final in Auckland. 
12 month and 2025 stats are stronger for Volynets. 
</t>
    </r>
    <r>
      <rPr>
        <b/>
        <sz val="12"/>
        <color theme="1"/>
        <rFont val="Calibri"/>
        <family val="2"/>
        <scheme val="minor"/>
      </rPr>
      <t>Back Volynets around 1.70 or if she loses set 1.</t>
    </r>
  </si>
  <si>
    <r>
      <t xml:space="preserve">1st meeting. 12 month hard win %'s are fairly even. Rajaonah leads in 2025. 
Kudermetova reached 2nd rounds in Beijing, the US Open and Cleveland. 3rd round in Indian Wells. Final in Brisbane. 
Rajaonah lost in the qual rounds. Her win was by retirement. Title in Sao Paolo in Sep. She plays  mostly ITF's. 
12 month and 2025 stats favour Rajaonah. Her 5 wins were all in 1 tournament. 
</t>
    </r>
    <r>
      <rPr>
        <b/>
        <sz val="12"/>
        <color theme="1"/>
        <rFont val="Calibri"/>
        <family val="2"/>
        <scheme val="minor"/>
      </rPr>
      <t xml:space="preserve">Lay Kudermetova around 1.25 and remove liability at 1.50. Back Kudermetova around 2.00 to 2.20 and remove liability at 1.65. </t>
    </r>
  </si>
  <si>
    <r>
      <t xml:space="preserve">Juvan 2-0. Most recent Feb 2022, indoors, 3 sets. She won on clay in 2019, 2 sets. Hard win %'s are better for Juvan. 
Juvan has come through the qual rounds. CH title in Oct. 
McNally lost in the qual rounds. 2nd round in Beijing and the US Open. 3rd round in Montreal. 
12 month and 2025 stats are stronger for Juvan on serve. 
</t>
    </r>
    <r>
      <rPr>
        <b/>
        <sz val="12"/>
        <color theme="1"/>
        <rFont val="Calibri"/>
        <family val="2"/>
        <scheme val="minor"/>
      </rPr>
      <t>Lay McNally around 1.55 and remove liability at 2.00. Chance of 3 sets.</t>
    </r>
  </si>
  <si>
    <r>
      <t xml:space="preserve">1st meeting. Hard win %'s are even. 
Eala lost in the 1st round as qualifier last year. CH semi in Sep. Quarter final in Sao Paolo. CH title in Sep. Semi final in Miami. CH semi in Jan.
Liu has come through the qual rounds. Her best results are in ITF's. 
</t>
    </r>
    <r>
      <rPr>
        <b/>
        <sz val="12"/>
        <color theme="1"/>
        <rFont val="Calibri"/>
        <family val="2"/>
        <scheme val="minor"/>
      </rPr>
      <t xml:space="preserve">Back Eala around 1.90 to 2.10 and remove liability at 1.55. </t>
    </r>
  </si>
  <si>
    <t>Alexandra Eala</t>
  </si>
  <si>
    <t>PHI</t>
  </si>
  <si>
    <t>Claire Liu</t>
  </si>
  <si>
    <t>Kaja Juvan</t>
  </si>
  <si>
    <t>SLO</t>
  </si>
  <si>
    <t>Caty McNally</t>
  </si>
  <si>
    <t>Polina Kudermetova</t>
  </si>
  <si>
    <t>Tiantsoa Rakotomanga Rajaonah</t>
  </si>
  <si>
    <t>Katarzyna Kawa</t>
  </si>
  <si>
    <t>POL</t>
  </si>
  <si>
    <t>Katie Volynets</t>
  </si>
  <si>
    <t>Alina Korneeva</t>
  </si>
  <si>
    <t>Yulia Putintseva</t>
  </si>
  <si>
    <t>KAZ</t>
  </si>
  <si>
    <t>Jessica Bouzas Maneiro</t>
  </si>
  <si>
    <t>ESP</t>
  </si>
  <si>
    <t>Lulu Sun</t>
  </si>
  <si>
    <t>NZL</t>
  </si>
  <si>
    <t>Victoria Jimenez Kasintseva</t>
  </si>
  <si>
    <t>AND</t>
  </si>
  <si>
    <t>Ann Li</t>
  </si>
  <si>
    <t xml:space="preserve">Swiss Indoors Basel - Basel, World Tour, SUI, I.hard, 20/10/2025, ˆ2.684M, ATP 500                                                                                                                                                                                                                                                        </t>
  </si>
  <si>
    <t>Sebastian Baez</t>
  </si>
  <si>
    <t>ARG</t>
  </si>
  <si>
    <t>Reilly Opelka</t>
  </si>
  <si>
    <t>Miomir Kecmanovic</t>
  </si>
  <si>
    <t>SRB</t>
  </si>
  <si>
    <t>Stan Wawrinka</t>
  </si>
  <si>
    <t>SUI</t>
  </si>
  <si>
    <t>Giovanni Mpetshi Perricard</t>
  </si>
  <si>
    <t>Joao Fonseca</t>
  </si>
  <si>
    <t>BRA</t>
  </si>
  <si>
    <t>Raphael Collignon</t>
  </si>
  <si>
    <t>BEL</t>
  </si>
  <si>
    <t>Arthur Rinderknech</t>
  </si>
  <si>
    <t>Marcos Giron</t>
  </si>
  <si>
    <t>Denis Shapovalov</t>
  </si>
  <si>
    <t>David Goffin</t>
  </si>
  <si>
    <t>Marin Cilic</t>
  </si>
  <si>
    <t>CRO</t>
  </si>
  <si>
    <t>Kamil Majchrzak</t>
  </si>
  <si>
    <t>Ben Shelton</t>
  </si>
  <si>
    <t xml:space="preserve">Erste Bank Open - Vienna, World Tour, AUT, I.hard, 20/10/2025, ˆ2.898M, ATP 500                                                                                                                                                                                                                                                        </t>
  </si>
  <si>
    <t>Francisco Cerundolo</t>
  </si>
  <si>
    <t>Alex Michelsen</t>
  </si>
  <si>
    <t>Camilo Ugo Carabelli</t>
  </si>
  <si>
    <t>Filip Misolic</t>
  </si>
  <si>
    <t>AUT</t>
  </si>
  <si>
    <t>Cameron Norrie</t>
  </si>
  <si>
    <t>GBR</t>
  </si>
  <si>
    <t>Andrey Rublev</t>
  </si>
  <si>
    <t>Tomas Martin Etcheverry</t>
  </si>
  <si>
    <t>Nicolai Budkov Kjaer</t>
  </si>
  <si>
    <t>NOR</t>
  </si>
  <si>
    <t>Stefanos Tsitsipas</t>
  </si>
  <si>
    <t>Lorenzo Musetti</t>
  </si>
  <si>
    <t>Jacob Fearnley</t>
  </si>
  <si>
    <t>Alexander Zverev</t>
  </si>
  <si>
    <r>
      <t xml:space="preserve">1st meeting. Indoor win %'s are better for Opelka.
Baez lost in the 1st round last year. He has won 3 of his 23 indoor matches.
Opelka has come through the qual rounds. Quarter finals in Dallas 2025.
</t>
    </r>
    <r>
      <rPr>
        <b/>
        <sz val="12"/>
        <color theme="1"/>
        <rFont val="Calibri"/>
        <family val="2"/>
        <scheme val="minor"/>
      </rPr>
      <t>Back Opelka around 1.90 to 2.00 and remove liability at 1.50</t>
    </r>
  </si>
  <si>
    <r>
      <t xml:space="preserve">1st meeting. Indoor win %'s are better for Collignon. 
Collignon reached the Semi final in Brussels. Semi finals in Antwerp 2025. CH semi in Oct. CH finals in Sep and March. CH title in Feb. 
Rinderknech lost in the qual round last season. He reached the 3rd Round in Paris 2024. 2nd round in Montpellier. 
12 month and 2025 indoor stats favour Collignon on serve. Rinderknech reached the final in Shanghai a week ago on hard. 
</t>
    </r>
    <r>
      <rPr>
        <b/>
        <sz val="12"/>
        <color theme="1"/>
        <rFont val="Calibri"/>
        <family val="2"/>
        <scheme val="minor"/>
      </rPr>
      <t xml:space="preserve">Lay Rinderknech around 1.40 and remove liability at 1.85. Lay set 1 winner. </t>
    </r>
  </si>
  <si>
    <r>
      <t xml:space="preserve">1st meeting. Indoor win %'s are better for Perricard.
Perricard won the title last year. Semi final in Brussels, Semi finals in Antwerp 2025.
Fonseca won the Next Gen Finals in Dec. he has played just 3 indoor matches since. 
12 month and 2025 stats favour Perricard. 
</t>
    </r>
    <r>
      <rPr>
        <b/>
        <sz val="12"/>
        <color theme="1"/>
        <rFont val="Calibri"/>
        <family val="2"/>
        <scheme val="minor"/>
      </rPr>
      <t xml:space="preserve">Lay Fonseca around 1.65 and remove liability at 2.10. </t>
    </r>
  </si>
  <si>
    <r>
      <t xml:space="preserve">Giron 3-1. Most recent Apr 2025, clay, Giron in 2. Shapovalov won on hard in Feb 2025, 3 sets. Giron won on hard in Jan 2025, 2 sets. Indoor win %'s favour Shapovalov. 
Giron reached the Semi finals in Antwerp 2024. 3 ATP 2nd rounds in the last year.
Shapovalov reached the Quarter final last season. Semi finals in Stockholm 2025, Title in Dallas 2025, Title in Belgrade 2024.
12 month indoor stats favour Shapovalov. recent performances are better for him.
</t>
    </r>
    <r>
      <rPr>
        <b/>
        <sz val="12"/>
        <color theme="1"/>
        <rFont val="Calibri"/>
        <family val="2"/>
        <scheme val="minor"/>
      </rPr>
      <t>Back Shapovalov around 2.20 to 2.30 and remove liability around 1.70.</t>
    </r>
  </si>
  <si>
    <r>
      <t xml:space="preserve">1st meeting. 12 month indoor win %'s are a little better for Shelton. Majchrzak leads in 2025. 
Majchrzak has come through the qual rounds. 2nd round in Stockholm. 
Shelton reached the final last season. 2nd rounds in Dallas and Paris.
12 month indoor stats are stronger for Shelton on serve. His return stats indoors are poor. 
</t>
    </r>
    <r>
      <rPr>
        <b/>
        <sz val="12"/>
        <color theme="1"/>
        <rFont val="Calibri"/>
        <family val="2"/>
        <scheme val="minor"/>
      </rPr>
      <t>Back Shelton around 1.95 to 2.20 and remove liability at 1.55.</t>
    </r>
  </si>
  <si>
    <r>
      <t xml:space="preserve">Wawrinka 1-0 (March 2023, hard, 2 sets). Indoor win %'s are even. 
Kecmanovic reached the 2nd rounds in Stockholm and Paris. Quarter finals in Stockholm 2024.
Wawrinka reached the 2nd round last season. Semi finals in Stockholm 2024. CH final in Sep. 
12 month indoor stats are better for Kecmanovic overall. 
</t>
    </r>
    <r>
      <rPr>
        <b/>
        <sz val="12"/>
        <color theme="1"/>
        <rFont val="Calibri"/>
        <family val="2"/>
        <scheme val="minor"/>
      </rPr>
      <t>Back Kecmanovic around 2.00 to 2.20 and remove liability at 1.60.</t>
    </r>
  </si>
  <si>
    <r>
      <t xml:space="preserve">H2H 5-5. Most recent Oct 2025, indoors, Cilic in 2. Goffin won on clay in 2021, 3 sets. Cilic won on clay in 2020, 2 sets. They are 1-1 indoors. Indoor win %'s are better for Cilic. 
Goffin reached the Quarter final last year. This year he lost to Cilic in the qual rounds. 
Cilic lost in the 1st round last season. he has come through the qual rounds. 2nd round in Stockholm. 2nd round in Belgrade. 
12 month indoor stats are stronger for Cilic.
</t>
    </r>
    <r>
      <rPr>
        <b/>
        <sz val="12"/>
        <color theme="1"/>
        <rFont val="Calibri"/>
        <family val="2"/>
        <scheme val="minor"/>
      </rPr>
      <t xml:space="preserve">Back Cilic around 1.90 to 2.10 and remove liability at 1.55. </t>
    </r>
  </si>
  <si>
    <r>
      <t xml:space="preserve">Misolic 2-1. Most recent July 2025, clay, Carabelli in 2. Misolic won on clay in April 2025, 2 sets. He won on hard in 2023 when Carabelli retired. Indoor win %'s are better for Misolic.
Carabelli played just 3 indoor matches. His only win was in an ITF in 2020. 
Misolic reached a CH q final in Feb.
</t>
    </r>
    <r>
      <rPr>
        <b/>
        <sz val="12"/>
        <color theme="1"/>
        <rFont val="Calibri"/>
        <family val="2"/>
        <scheme val="minor"/>
      </rPr>
      <t>Back Misolic around 1.85 to 2.00 and remove liability at 1.45.</t>
    </r>
  </si>
  <si>
    <r>
      <t xml:space="preserve">Rublev 3-2. Most recent Sep 2023, hard, Rublev in 3. Norrie won on hard in 2023, 2 sets. They both had a 3 sets win on hard. Rublev won indoors in 2020, 2 sets. Indoor win %'s favour Norrie.
Norrie lost in the 1st round last year. 2nd round in Dallas. Final in Metz 2024.
Rublev reached the Quarter finals in Rotterdam 2025, Semi finals in Montpellier 2025, Quarter finals in Basel 2024.
12 month indoor stats are a little better for Rublev on serve. He has much better stats in 2025. 
</t>
    </r>
    <r>
      <rPr>
        <b/>
        <sz val="12"/>
        <color theme="1"/>
        <rFont val="Calibri"/>
        <family val="2"/>
        <scheme val="minor"/>
      </rPr>
      <t>Back Rublev around 2.00 to 2.20 and remove liability at 1.60.</t>
    </r>
  </si>
  <si>
    <r>
      <t xml:space="preserve">Etcheverry 1-0 (Jan 2025, indoors, 3rd set tie break). Indoor win %'s are better for Kjaer.
Etcheverry reached the Quarter finals in Stockholm 2025. 2nd round in Belgrade. 2nd round in Paris.
Kjaer won a CH title in Oct. CH title in Feb. 
Recent performances are better for Etcheverry. 
</t>
    </r>
    <r>
      <rPr>
        <b/>
        <sz val="12"/>
        <color theme="1"/>
        <rFont val="Calibri"/>
        <family val="2"/>
        <scheme val="minor"/>
      </rPr>
      <t xml:space="preserve">Back Etcheverry around 2.20 and remove liability at 1.65. </t>
    </r>
  </si>
  <si>
    <r>
      <t xml:space="preserve">Michelsen 1-0 (June 2025, grass, 3 sets). 12 month indoor win %'s are even. 
Cerundolo reached the Quarter final in Belgrade, 3rd Round in Paris 2024, Semi finals in Almaty 2024.
Michelsen lost in the 1st round last season. Semi finals in Almaty 2025, Semi finals in Metz 2024. 2nd round in Paris.
12 month and 2025 stats are stronger for Michelsen. 
</t>
    </r>
    <r>
      <rPr>
        <b/>
        <sz val="12"/>
        <color theme="1"/>
        <rFont val="Calibri"/>
        <family val="2"/>
        <scheme val="minor"/>
      </rPr>
      <t xml:space="preserve">Lay Cerundolo around 1.60 and remove liability at 2.10. </t>
    </r>
  </si>
  <si>
    <r>
      <t xml:space="preserve">Tsitsipas 5-2. Their last 6 matches were on clay. Tsitsipas won on hard in 2021, 2 sets. Indoor win %'s are better for Tsitsipas. 
Tsitsipas reached the Quarter finals in Rotterdam 2025, Quarter finals in Paris 2024, Quarter finals in Basel 2024, Quarter final in Antwerp. 
Musetti reached the Semi final last season. Quarter final in brussels. 
12 month indoor stats are stronger for Tsitsipas. Recent performances are better for Musetti on all surfaces. 
</t>
    </r>
    <r>
      <rPr>
        <b/>
        <sz val="12"/>
        <color theme="1"/>
        <rFont val="Calibri"/>
        <family val="2"/>
        <scheme val="minor"/>
      </rPr>
      <t>Back Musetti around 1.85 to 2.00 and remove liability at 1.50.</t>
    </r>
  </si>
  <si>
    <r>
      <t xml:space="preserve">Zverev 3-0. Most recent Aug 2025, hard, straight sets. 2 sets win on hard in March 2025. straight sets win on hard in Jan 2025. Indoor win %'s are better for Zverev.
Fearnley has come through the qual rounds. 2nd round in Stockholm. 3 CH q finals in the last 12 months.
Zverev reached the Quarter finals last season. Semi finals in Turin 2024, Title in Paris 2024. 
12 month stats favour Zverev. 
</t>
    </r>
    <r>
      <rPr>
        <b/>
        <sz val="12"/>
        <color theme="1"/>
        <rFont val="Calibri"/>
        <family val="2"/>
        <scheme val="minor"/>
      </rPr>
      <t>Back Zverev around 1.70 to 1.85 and remove liability at 1.35.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</si>
</sst>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s>
  <cellStyleXfs count="8">
    <xf numFmtId="0" fontId="0" fillId="0" borderId="0"/>
    <xf numFmtId="0" fontId="10" fillId="0" borderId="0"/>
    <xf numFmtId="0" fontId="9" fillId="0" borderId="0"/>
    <xf numFmtId="0" fontId="8" fillId="0" borderId="0"/>
    <xf numFmtId="0" fontId="7" fillId="0" borderId="0"/>
    <xf numFmtId="0" fontId="6" fillId="0" borderId="0"/>
    <xf numFmtId="0" fontId="2" fillId="0" borderId="0"/>
    <xf numFmtId="0" fontId="1" fillId="0" borderId="0"/>
  </cellStyleXfs>
  <cellXfs count="65">
    <xf numFmtId="0" fontId="0" fillId="0" borderId="0" xfId="0"/>
    <xf numFmtId="0" fontId="0" fillId="0" borderId="0" xfId="0" applyAlignment="1">
      <alignment horizontal="center"/>
    </xf>
    <xf numFmtId="0" fontId="0" fillId="0" borderId="0" xfId="0" applyAlignment="1">
      <alignment vertical="center"/>
    </xf>
    <xf numFmtId="0" fontId="12" fillId="0" borderId="0" xfId="0" applyFont="1" applyAlignment="1">
      <alignment horizontal="center"/>
    </xf>
    <xf numFmtId="49" fontId="12" fillId="0" borderId="0" xfId="0" applyNumberFormat="1" applyFont="1" applyAlignment="1">
      <alignment horizontal="center"/>
    </xf>
    <xf numFmtId="2" fontId="12" fillId="0" borderId="0" xfId="0" applyNumberFormat="1" applyFont="1" applyAlignment="1">
      <alignment horizontal="center"/>
    </xf>
    <xf numFmtId="0" fontId="12" fillId="3" borderId="0" xfId="0" applyFont="1" applyFill="1" applyAlignment="1">
      <alignment horizontal="center" vertical="center" wrapText="1"/>
    </xf>
    <xf numFmtId="0" fontId="12" fillId="0" borderId="0" xfId="0" applyFont="1" applyAlignment="1">
      <alignment horizontal="center" vertical="center" wrapText="1"/>
    </xf>
    <xf numFmtId="0" fontId="12" fillId="0" borderId="0" xfId="0" applyFont="1"/>
    <xf numFmtId="2" fontId="12" fillId="0" borderId="0" xfId="0" applyNumberFormat="1" applyFont="1"/>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0" borderId="0" xfId="0" applyFont="1" applyAlignment="1">
      <alignment horizontal="center" vertical="center" wrapText="1"/>
    </xf>
    <xf numFmtId="0" fontId="12" fillId="4" borderId="0" xfId="0" applyFont="1" applyFill="1" applyAlignment="1">
      <alignment horizontal="center"/>
    </xf>
    <xf numFmtId="0" fontId="12" fillId="5" borderId="0" xfId="0" applyFont="1" applyFill="1" applyAlignment="1">
      <alignment horizontal="center"/>
    </xf>
    <xf numFmtId="2" fontId="12" fillId="5" borderId="0" xfId="0" applyNumberFormat="1" applyFont="1" applyFill="1" applyAlignment="1">
      <alignment horizontal="center"/>
    </xf>
    <xf numFmtId="0" fontId="12" fillId="6" borderId="0" xfId="0" applyFont="1" applyFill="1" applyAlignment="1">
      <alignment horizontal="center" vertical="center" wrapText="1"/>
    </xf>
    <xf numFmtId="0" fontId="13" fillId="0" borderId="0" xfId="0" applyFont="1"/>
    <xf numFmtId="0" fontId="14" fillId="0" borderId="0" xfId="0" applyFont="1"/>
    <xf numFmtId="0" fontId="13" fillId="0" borderId="0" xfId="0" applyFont="1" applyAlignment="1">
      <alignment vertical="center"/>
    </xf>
    <xf numFmtId="0" fontId="5" fillId="2" borderId="0" xfId="0" applyFont="1" applyFill="1" applyAlignment="1">
      <alignment horizontal="center" vertical="center" wrapText="1"/>
    </xf>
    <xf numFmtId="0" fontId="11" fillId="0" borderId="0" xfId="0" applyFont="1" applyAlignment="1">
      <alignment horizontal="center" vertical="top"/>
    </xf>
    <xf numFmtId="49" fontId="11" fillId="0" borderId="0" xfId="0" applyNumberFormat="1" applyFont="1" applyAlignment="1">
      <alignment horizontal="center" vertical="top"/>
    </xf>
    <xf numFmtId="2" fontId="11" fillId="0" borderId="0" xfId="0" applyNumberFormat="1" applyFont="1" applyAlignment="1">
      <alignment horizontal="center" vertical="top"/>
    </xf>
    <xf numFmtId="0" fontId="4" fillId="2" borderId="0" xfId="0" applyFont="1" applyFill="1" applyAlignment="1">
      <alignment horizontal="center"/>
    </xf>
    <xf numFmtId="0" fontId="4" fillId="6" borderId="0" xfId="0" applyFont="1" applyFill="1" applyAlignment="1">
      <alignment horizontal="center"/>
    </xf>
    <xf numFmtId="0" fontId="12" fillId="0" borderId="0" xfId="0" applyFont="1" applyAlignment="1">
      <alignment horizontal="center" vertical="top"/>
    </xf>
    <xf numFmtId="0" fontId="3" fillId="0" borderId="0" xfId="0" applyFont="1" applyAlignment="1">
      <alignment horizontal="center" vertical="top"/>
    </xf>
    <xf numFmtId="0" fontId="12" fillId="0" borderId="0" xfId="0" applyFont="1" applyAlignment="1">
      <alignment horizontal="center" wrapText="1"/>
    </xf>
    <xf numFmtId="0" fontId="4" fillId="6" borderId="0" xfId="0" applyFont="1" applyFill="1" applyAlignment="1">
      <alignment horizontal="left" wrapText="1"/>
    </xf>
    <xf numFmtId="0" fontId="11" fillId="0" borderId="0" xfId="0" applyFont="1" applyAlignment="1">
      <alignment horizontal="center" vertical="top" wrapText="1"/>
    </xf>
    <xf numFmtId="0" fontId="11" fillId="0" borderId="0" xfId="0" applyFont="1" applyAlignment="1">
      <alignment horizontal="center" wrapText="1"/>
    </xf>
    <xf numFmtId="0" fontId="2" fillId="0" borderId="0" xfId="6" applyAlignment="1">
      <alignment horizontal="left"/>
    </xf>
    <xf numFmtId="0" fontId="2" fillId="0" borderId="2" xfId="6" applyBorder="1" applyAlignment="1">
      <alignment horizontal="center" vertical="top"/>
    </xf>
    <xf numFmtId="10" fontId="2" fillId="0" borderId="2" xfId="6" applyNumberFormat="1" applyBorder="1" applyAlignment="1">
      <alignment horizontal="center" vertical="top"/>
    </xf>
    <xf numFmtId="0" fontId="2" fillId="0" borderId="1" xfId="6" applyBorder="1" applyAlignment="1">
      <alignment horizontal="center" vertical="top"/>
    </xf>
    <xf numFmtId="10" fontId="2" fillId="0" borderId="1" xfId="6" applyNumberFormat="1" applyBorder="1" applyAlignment="1">
      <alignment horizontal="center" vertical="top"/>
    </xf>
    <xf numFmtId="0" fontId="2" fillId="0" borderId="0" xfId="6" applyAlignment="1">
      <alignment horizontal="left" vertical="top"/>
    </xf>
    <xf numFmtId="0" fontId="2" fillId="0" borderId="0" xfId="6" applyAlignment="1">
      <alignment vertical="top"/>
    </xf>
    <xf numFmtId="20" fontId="11" fillId="0" borderId="0" xfId="0" applyNumberFormat="1" applyFont="1" applyAlignment="1">
      <alignment horizontal="center" vertical="center" wrapText="1"/>
    </xf>
    <xf numFmtId="0" fontId="2" fillId="7" borderId="2" xfId="6" applyFill="1" applyBorder="1" applyAlignment="1">
      <alignment horizontal="center" vertical="top"/>
    </xf>
    <xf numFmtId="0" fontId="2" fillId="7" borderId="1" xfId="6" applyFill="1" applyBorder="1" applyAlignment="1">
      <alignment horizontal="center" vertical="top"/>
    </xf>
    <xf numFmtId="0" fontId="2" fillId="2" borderId="2" xfId="6" applyFill="1" applyBorder="1" applyAlignment="1">
      <alignment horizontal="center" vertical="top"/>
    </xf>
    <xf numFmtId="0" fontId="2" fillId="2" borderId="1" xfId="6" applyFill="1" applyBorder="1" applyAlignment="1">
      <alignment horizontal="center" vertical="top"/>
    </xf>
    <xf numFmtId="0" fontId="2" fillId="0" borderId="0" xfId="0" applyFont="1" applyAlignment="1">
      <alignment horizontal="center" vertical="center" wrapText="1"/>
    </xf>
    <xf numFmtId="0" fontId="2" fillId="0" borderId="0" xfId="0" applyFont="1" applyAlignment="1">
      <alignment horizontal="center" vertical="top"/>
    </xf>
    <xf numFmtId="0" fontId="2" fillId="0" borderId="0" xfId="0" applyFont="1" applyAlignment="1">
      <alignment horizontal="left" vertical="center" wrapText="1"/>
    </xf>
    <xf numFmtId="0" fontId="2" fillId="0" borderId="0" xfId="0" applyFont="1" applyAlignment="1">
      <alignment vertical="center" wrapText="1"/>
    </xf>
    <xf numFmtId="0" fontId="2" fillId="0" borderId="3" xfId="6" applyBorder="1" applyAlignment="1">
      <alignment horizontal="center" vertical="top"/>
    </xf>
    <xf numFmtId="0" fontId="1" fillId="0" borderId="2" xfId="7" applyBorder="1" applyAlignment="1">
      <alignment horizontal="center" vertical="top"/>
    </xf>
    <xf numFmtId="10" fontId="1" fillId="0" borderId="2" xfId="7" applyNumberFormat="1" applyBorder="1" applyAlignment="1">
      <alignment horizontal="center" vertical="top"/>
    </xf>
    <xf numFmtId="0" fontId="1" fillId="0" borderId="1" xfId="7" applyBorder="1" applyAlignment="1">
      <alignment horizontal="center" vertical="top"/>
    </xf>
    <xf numFmtId="10" fontId="1" fillId="0" borderId="1" xfId="7" applyNumberFormat="1" applyBorder="1" applyAlignment="1">
      <alignment horizontal="center" vertical="top"/>
    </xf>
    <xf numFmtId="0" fontId="1" fillId="7" borderId="2" xfId="7" applyFill="1" applyBorder="1" applyAlignment="1">
      <alignment horizontal="center" vertical="top"/>
    </xf>
    <xf numFmtId="0" fontId="1" fillId="7" borderId="1" xfId="7" applyFill="1" applyBorder="1" applyAlignment="1">
      <alignment horizontal="center" vertical="top"/>
    </xf>
    <xf numFmtId="0" fontId="1" fillId="2" borderId="2" xfId="7" applyFill="1" applyBorder="1" applyAlignment="1">
      <alignment horizontal="center" vertical="top"/>
    </xf>
    <xf numFmtId="0" fontId="1" fillId="2" borderId="1" xfId="7" applyFill="1" applyBorder="1" applyAlignment="1">
      <alignment horizontal="center" vertical="top"/>
    </xf>
    <xf numFmtId="49" fontId="1" fillId="0" borderId="2" xfId="7" applyNumberFormat="1" applyBorder="1" applyAlignment="1">
      <alignment horizontal="center" vertical="top"/>
    </xf>
    <xf numFmtId="0" fontId="1" fillId="0" borderId="0" xfId="7" applyAlignment="1">
      <alignment horizontal="left"/>
    </xf>
    <xf numFmtId="49" fontId="1" fillId="0" borderId="1" xfId="7" applyNumberFormat="1" applyBorder="1" applyAlignment="1">
      <alignment horizontal="center" vertical="top"/>
    </xf>
    <xf numFmtId="0" fontId="1" fillId="0" borderId="0" xfId="7" applyAlignment="1">
      <alignment horizontal="left" vertical="top"/>
    </xf>
    <xf numFmtId="0" fontId="1" fillId="0" borderId="0" xfId="7" applyAlignment="1">
      <alignment vertical="top"/>
    </xf>
    <xf numFmtId="0" fontId="1" fillId="0" borderId="0" xfId="0" applyFont="1" applyAlignment="1">
      <alignment horizontal="center" vertical="top"/>
    </xf>
    <xf numFmtId="0" fontId="1" fillId="0" borderId="0" xfId="0" applyFont="1" applyAlignment="1">
      <alignment horizontal="left" vertical="center" wrapText="1"/>
    </xf>
  </cellXfs>
  <cellStyles count="8">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7AEEB2C-FE12-45C9-80AA-B32B156D0CCA}"/>
    <cellStyle name="Normal 8" xfId="7" xr:uid="{9443DAF7-C14E-4A6B-A2A3-02D5B5ED877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359736</xdr:colOff>
      <xdr:row>3</xdr:row>
      <xdr:rowOff>15240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9" t="s">
        <v>133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50">
        <v>1</v>
      </c>
      <c r="B7" s="54" t="s">
        <v>134</v>
      </c>
      <c r="C7" s="50" t="s">
        <v>135</v>
      </c>
      <c r="D7" s="51">
        <v>0.1799</v>
      </c>
      <c r="E7" s="58"/>
      <c r="F7" s="50">
        <v>43</v>
      </c>
      <c r="G7" s="50">
        <v>346</v>
      </c>
      <c r="H7" s="50">
        <v>2.7699999809265137</v>
      </c>
      <c r="I7" s="24"/>
      <c r="J7" s="24"/>
      <c r="K7" s="40">
        <v>0.45833333333333331</v>
      </c>
      <c r="L7" s="22"/>
      <c r="M7" s="28"/>
      <c r="N7" s="31" t="str" cm="1">
        <f t="array" aca="1" ref="N7" ca="1">IF(INDIRECT("M" &amp; ROW())="x", INDIRECT("B" &amp; ROW()) &amp; IF(INDIRECT("E" &amp; ROW())="x", " in 2", " in 3"), "")</f>
        <v/>
      </c>
      <c r="O7" s="22" t="str">
        <f ca="1">IF(N7="x", C7 &amp; IF(F7="x", " in 2", " in 3"), "")</f>
        <v/>
      </c>
    </row>
    <row r="8" spans="1:15" ht="124.8" x14ac:dyDescent="0.3">
      <c r="A8" s="52"/>
      <c r="B8" s="57" t="s">
        <v>136</v>
      </c>
      <c r="C8" s="52" t="s">
        <v>65</v>
      </c>
      <c r="D8" s="53">
        <v>0.82010000000000005</v>
      </c>
      <c r="E8" s="60" t="s">
        <v>93</v>
      </c>
      <c r="F8" s="52">
        <v>62</v>
      </c>
      <c r="G8" s="52">
        <v>415</v>
      </c>
      <c r="H8" s="52">
        <v>1.4880000352859497</v>
      </c>
      <c r="I8" s="24">
        <v>1.42</v>
      </c>
      <c r="J8" s="24">
        <v>1.45</v>
      </c>
      <c r="K8" s="64" t="s">
        <v>170</v>
      </c>
      <c r="L8" s="22">
        <v>7.5</v>
      </c>
      <c r="M8" s="63" t="s">
        <v>93</v>
      </c>
      <c r="N8" s="31" t="str" cm="1">
        <f t="array" aca="1" ref="N8" ca="1">IF(INDIRECT("M" &amp; ROW())="x", INDIRECT("B" &amp; ROW()) &amp; IF(INDIRECT("E" &amp; ROW())="x", " in 2", " in 3"), "")</f>
        <v>Reilly Opelka in 2</v>
      </c>
      <c r="O8" s="22" t="str">
        <f ca="1">IF(N8="x", C8 &amp; IF(F8="x", " in 2", " in 3"), "")</f>
        <v/>
      </c>
    </row>
    <row r="9" spans="1:15" x14ac:dyDescent="0.3">
      <c r="A9" s="50">
        <v>2</v>
      </c>
      <c r="B9" s="54" t="s">
        <v>149</v>
      </c>
      <c r="C9" s="50" t="s">
        <v>145</v>
      </c>
      <c r="D9" s="51">
        <v>0.32719999999999999</v>
      </c>
      <c r="E9" s="58"/>
      <c r="F9" s="50">
        <v>104</v>
      </c>
      <c r="G9" s="50">
        <v>37</v>
      </c>
      <c r="H9" s="50">
        <v>2.75</v>
      </c>
      <c r="I9" s="24"/>
      <c r="J9" s="24"/>
      <c r="K9" s="13"/>
      <c r="L9" s="22"/>
      <c r="M9" s="28"/>
      <c r="N9" s="31" t="str" cm="1">
        <f t="array" aca="1" ref="N9" ca="1">IF(INDIRECT("M" &amp; ROW())="x", INDIRECT("B" &amp; ROW()) &amp; IF(INDIRECT("E" &amp; ROW())="x", " in 2", " in 3"), "")</f>
        <v/>
      </c>
    </row>
    <row r="10" spans="1:15" ht="187.2" x14ac:dyDescent="0.3">
      <c r="A10" s="52"/>
      <c r="B10" s="57" t="s">
        <v>150</v>
      </c>
      <c r="C10" s="52" t="s">
        <v>151</v>
      </c>
      <c r="D10" s="53">
        <v>0.67279999999999995</v>
      </c>
      <c r="E10" s="60" t="s">
        <v>93</v>
      </c>
      <c r="F10" s="52">
        <v>89</v>
      </c>
      <c r="G10" s="52">
        <v>196</v>
      </c>
      <c r="H10" s="52">
        <v>1.44</v>
      </c>
      <c r="I10" s="24">
        <v>1.51</v>
      </c>
      <c r="J10" s="24">
        <v>1.55</v>
      </c>
      <c r="K10" s="64" t="s">
        <v>176</v>
      </c>
      <c r="L10" s="22">
        <v>7</v>
      </c>
      <c r="M10" s="63" t="s">
        <v>93</v>
      </c>
      <c r="N10" s="31" t="str" cm="1">
        <f t="array" aca="1" ref="N10" ca="1">IF(INDIRECT("M" &amp; ROW())="x", INDIRECT("B" &amp; ROW()) &amp; IF(INDIRECT("E" &amp; ROW())="x", " in 2", " in 3"), "")</f>
        <v>Marin Cilic in 2</v>
      </c>
    </row>
    <row r="11" spans="1:15" x14ac:dyDescent="0.3">
      <c r="A11" s="50">
        <v>3</v>
      </c>
      <c r="B11" s="54" t="s">
        <v>144</v>
      </c>
      <c r="C11" s="50" t="s">
        <v>145</v>
      </c>
      <c r="D11" s="51">
        <v>0.6371</v>
      </c>
      <c r="E11" s="58"/>
      <c r="F11" s="50">
        <v>73</v>
      </c>
      <c r="G11" s="50">
        <v>55</v>
      </c>
      <c r="H11" s="50">
        <v>2.1500000953674316</v>
      </c>
      <c r="I11" s="24"/>
      <c r="J11" s="24">
        <v>1.9</v>
      </c>
      <c r="K11" s="13"/>
      <c r="L11" s="63"/>
      <c r="M11" s="63" t="s">
        <v>93</v>
      </c>
      <c r="N11" s="31" t="str" cm="1">
        <f t="array" aca="1" ref="N11" ca="1">IF(INDIRECT("M" &amp; ROW())="x", INDIRECT("B" &amp; ROW()) &amp; IF(INDIRECT("E" &amp; ROW())="x", " in 2", " in 3"), "")</f>
        <v>Raphael Collignon in 3</v>
      </c>
    </row>
    <row r="12" spans="1:15" ht="187.2" x14ac:dyDescent="0.3">
      <c r="A12" s="52"/>
      <c r="B12" s="55" t="s">
        <v>146</v>
      </c>
      <c r="C12" s="52" t="s">
        <v>86</v>
      </c>
      <c r="D12" s="53">
        <v>0.3629</v>
      </c>
      <c r="E12" s="60" t="s">
        <v>93</v>
      </c>
      <c r="F12" s="52">
        <v>27</v>
      </c>
      <c r="G12" s="52">
        <v>23</v>
      </c>
      <c r="H12" s="52">
        <v>1.7580000162124634</v>
      </c>
      <c r="I12" s="24">
        <v>1.72</v>
      </c>
      <c r="J12" s="24">
        <v>2.1</v>
      </c>
      <c r="K12" s="64" t="s">
        <v>171</v>
      </c>
      <c r="L12" s="22">
        <v>7.5</v>
      </c>
      <c r="M12" s="28"/>
      <c r="N12" s="31" t="str" cm="1">
        <f t="array" aca="1" ref="N12" ca="1">IF(INDIRECT("M" &amp; ROW())="x", INDIRECT("B" &amp; ROW()) &amp; IF(INDIRECT("E" &amp; ROW())="x", " in 2", " in 3"), "")</f>
        <v/>
      </c>
    </row>
    <row r="13" spans="1:15" x14ac:dyDescent="0.3">
      <c r="A13" s="50">
        <v>4</v>
      </c>
      <c r="B13" s="54" t="s">
        <v>141</v>
      </c>
      <c r="C13" s="50" t="s">
        <v>86</v>
      </c>
      <c r="D13" s="51">
        <v>0.59819999999999995</v>
      </c>
      <c r="E13" s="58"/>
      <c r="F13" s="50">
        <v>33</v>
      </c>
      <c r="G13" s="50">
        <v>7</v>
      </c>
      <c r="H13" s="50">
        <v>1.8619999885559082</v>
      </c>
      <c r="I13" s="24">
        <v>1.82</v>
      </c>
      <c r="J13" s="24">
        <v>1.8</v>
      </c>
      <c r="K13" s="13"/>
      <c r="L13" s="22"/>
      <c r="M13" s="63" t="s">
        <v>93</v>
      </c>
      <c r="N13" s="31" t="str" cm="1">
        <f t="array" aca="1" ref="N13" ca="1">IF(INDIRECT("M" &amp; ROW())="x", INDIRECT("B" &amp; ROW()) &amp; IF(INDIRECT("E" &amp; ROW())="x", " in 2", " in 3"), "")</f>
        <v>Giovanni Mpetshi Perricard in 3</v>
      </c>
    </row>
    <row r="14" spans="1:15" ht="156" x14ac:dyDescent="0.3">
      <c r="A14" s="52"/>
      <c r="B14" s="55" t="s">
        <v>142</v>
      </c>
      <c r="C14" s="52" t="s">
        <v>143</v>
      </c>
      <c r="D14" s="53">
        <v>0.40179999999999999</v>
      </c>
      <c r="E14" s="60" t="s">
        <v>93</v>
      </c>
      <c r="F14" s="52">
        <v>46</v>
      </c>
      <c r="G14" s="52">
        <v>174</v>
      </c>
      <c r="H14" s="52">
        <v>2.0099999904632568</v>
      </c>
      <c r="I14" s="24"/>
      <c r="J14" s="24"/>
      <c r="K14" s="64" t="s">
        <v>172</v>
      </c>
      <c r="L14" s="22">
        <v>7.5</v>
      </c>
      <c r="M14" s="22"/>
      <c r="N14" s="31" t="str" cm="1">
        <f t="array" aca="1" ref="N14" ca="1">IF(INDIRECT("M" &amp; ROW())="x", INDIRECT("B" &amp; ROW()) &amp; IF(INDIRECT("E" &amp; ROW())="x", " in 2", " in 3"), "")</f>
        <v/>
      </c>
    </row>
    <row r="15" spans="1:15" x14ac:dyDescent="0.3">
      <c r="A15" s="50">
        <v>5</v>
      </c>
      <c r="B15" s="54" t="s">
        <v>147</v>
      </c>
      <c r="C15" s="50" t="s">
        <v>65</v>
      </c>
      <c r="D15" s="51">
        <v>0.4204</v>
      </c>
      <c r="E15" s="58" t="s">
        <v>93</v>
      </c>
      <c r="F15" s="50">
        <v>57</v>
      </c>
      <c r="G15" s="50">
        <v>17</v>
      </c>
      <c r="H15" s="50">
        <v>2.5399999618530273</v>
      </c>
      <c r="I15" s="24"/>
      <c r="J15" s="24"/>
      <c r="K15" s="13"/>
      <c r="L15" s="22"/>
      <c r="M15" s="22"/>
      <c r="N15" s="31" t="str" cm="1">
        <f t="array" aca="1" ref="N15" ca="1">IF(INDIRECT("M" &amp; ROW())="x", INDIRECT("B" &amp; ROW()) &amp; IF(INDIRECT("E" &amp; ROW())="x", " in 2", " in 3"), "")</f>
        <v/>
      </c>
    </row>
    <row r="16" spans="1:15" ht="202.8" x14ac:dyDescent="0.3">
      <c r="A16" s="52"/>
      <c r="B16" s="55" t="s">
        <v>148</v>
      </c>
      <c r="C16" s="52" t="s">
        <v>70</v>
      </c>
      <c r="D16" s="53">
        <v>0.5796</v>
      </c>
      <c r="E16" s="60"/>
      <c r="F16" s="52">
        <v>23</v>
      </c>
      <c r="G16" s="52">
        <v>16</v>
      </c>
      <c r="H16" s="52">
        <v>1.562000036239624</v>
      </c>
      <c r="I16" s="24">
        <v>1.73</v>
      </c>
      <c r="J16" s="24">
        <v>1.75</v>
      </c>
      <c r="K16" s="64" t="s">
        <v>173</v>
      </c>
      <c r="L16" s="22">
        <v>7</v>
      </c>
      <c r="M16" s="63" t="s">
        <v>93</v>
      </c>
      <c r="N16" s="31" t="str" cm="1">
        <f t="array" aca="1" ref="N16" ca="1">IF(INDIRECT("M" &amp; ROW())="x", INDIRECT("B" &amp; ROW()) &amp; IF(INDIRECT("E" &amp; ROW())="x", " in 2", " in 3"), "")</f>
        <v>Denis Shapovalov in 3</v>
      </c>
    </row>
    <row r="17" spans="1:14" x14ac:dyDescent="0.3">
      <c r="A17" s="50">
        <v>6</v>
      </c>
      <c r="B17" s="54" t="s">
        <v>152</v>
      </c>
      <c r="C17" s="50" t="s">
        <v>121</v>
      </c>
      <c r="D17" s="51">
        <v>0.53800000000000003</v>
      </c>
      <c r="E17" s="58"/>
      <c r="F17" s="50">
        <v>70</v>
      </c>
      <c r="G17" s="50">
        <v>395</v>
      </c>
      <c r="H17" s="50">
        <v>3.119999885559082</v>
      </c>
      <c r="I17" s="24"/>
      <c r="J17" s="24"/>
      <c r="K17" s="13"/>
      <c r="L17" s="22"/>
      <c r="M17" s="22"/>
      <c r="N17" s="31" t="str" cm="1">
        <f t="array" aca="1" ref="N17" ca="1">IF(INDIRECT("M" &amp; ROW())="x", INDIRECT("B" &amp; ROW()) &amp; IF(INDIRECT("E" &amp; ROW())="x", " in 2", " in 3"), "")</f>
        <v/>
      </c>
    </row>
    <row r="18" spans="1:14" ht="156" x14ac:dyDescent="0.3">
      <c r="A18" s="52"/>
      <c r="B18" s="57" t="s">
        <v>153</v>
      </c>
      <c r="C18" s="52" t="s">
        <v>65</v>
      </c>
      <c r="D18" s="53">
        <v>0.46200000000000002</v>
      </c>
      <c r="E18" s="60" t="s">
        <v>93</v>
      </c>
      <c r="F18" s="52">
        <v>6</v>
      </c>
      <c r="G18" s="52">
        <v>12</v>
      </c>
      <c r="H18" s="52">
        <v>1.4019999504089355</v>
      </c>
      <c r="I18" s="24">
        <v>1.54</v>
      </c>
      <c r="J18" s="24">
        <v>1.55</v>
      </c>
      <c r="K18" s="64" t="s">
        <v>174</v>
      </c>
      <c r="L18" s="22">
        <v>7.5</v>
      </c>
      <c r="M18" s="63" t="s">
        <v>93</v>
      </c>
      <c r="N18" s="31" t="str" cm="1">
        <f t="array" aca="1" ref="N18" ca="1">IF(INDIRECT("M" &amp; ROW())="x", INDIRECT("B" &amp; ROW()) &amp; IF(INDIRECT("E" &amp; ROW())="x", " in 2", " in 3"), "")</f>
        <v>Ben Shelton in 2</v>
      </c>
    </row>
    <row r="19" spans="1:14" x14ac:dyDescent="0.3">
      <c r="A19" s="50">
        <v>7</v>
      </c>
      <c r="B19" s="56" t="s">
        <v>137</v>
      </c>
      <c r="C19" s="50" t="s">
        <v>138</v>
      </c>
      <c r="D19" s="51">
        <v>0.3952</v>
      </c>
      <c r="E19" s="58"/>
      <c r="F19" s="50">
        <v>52</v>
      </c>
      <c r="G19" s="50">
        <v>51</v>
      </c>
      <c r="H19" s="50">
        <v>1.5180000066757202</v>
      </c>
      <c r="I19" s="24">
        <v>1.61</v>
      </c>
      <c r="J19" s="24">
        <v>1.75</v>
      </c>
      <c r="K19" s="13"/>
      <c r="L19" s="22"/>
      <c r="M19" s="63" t="s">
        <v>93</v>
      </c>
      <c r="N19" s="31" t="str" cm="1">
        <f t="array" aca="1" ref="N19" ca="1">IF(INDIRECT("M" &amp; ROW())="x", INDIRECT("B" &amp; ROW()) &amp; IF(INDIRECT("E" &amp; ROW())="x", " in 2", " in 3"), "")</f>
        <v>Miomir Kecmanovic in 3</v>
      </c>
    </row>
    <row r="20" spans="1:14" ht="156" x14ac:dyDescent="0.3">
      <c r="A20" s="52"/>
      <c r="B20" s="55" t="s">
        <v>139</v>
      </c>
      <c r="C20" s="52" t="s">
        <v>140</v>
      </c>
      <c r="D20" s="53">
        <v>0.6048</v>
      </c>
      <c r="E20" s="60" t="s">
        <v>93</v>
      </c>
      <c r="F20" s="52">
        <v>158</v>
      </c>
      <c r="G20" s="52">
        <v>57</v>
      </c>
      <c r="H20" s="52">
        <v>2.6700000762939453</v>
      </c>
      <c r="I20" s="24"/>
      <c r="J20" s="24"/>
      <c r="K20" s="64" t="s">
        <v>175</v>
      </c>
      <c r="L20" s="22">
        <v>6.5</v>
      </c>
      <c r="M20" s="22"/>
      <c r="N20" s="31"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61" t="s">
        <v>154</v>
      </c>
      <c r="B23" s="62"/>
      <c r="C23" s="62"/>
      <c r="D23" s="62"/>
      <c r="E23" s="62"/>
      <c r="F23" s="62"/>
      <c r="G23" s="62"/>
      <c r="H23" s="62"/>
      <c r="I23" s="24"/>
      <c r="J23" s="24"/>
      <c r="K23" s="13"/>
      <c r="L23" s="22"/>
      <c r="M23" s="22"/>
      <c r="N23" s="31" t="str" cm="1">
        <f t="array" aca="1" ref="N23" ca="1">IF(INDIRECT("M" &amp; ROW())="x", INDIRECT("B" &amp; ROW()) &amp; IF(INDIRECT("E" &amp; ROW())="x", " in 2", " in 3"), "")</f>
        <v/>
      </c>
    </row>
    <row r="24" spans="1:14" x14ac:dyDescent="0.3">
      <c r="A24" s="22"/>
      <c r="B24" s="22"/>
      <c r="C24" s="22"/>
      <c r="D24" s="14" t="s">
        <v>21</v>
      </c>
      <c r="E24" s="14" t="s">
        <v>22</v>
      </c>
      <c r="F24" s="14" t="s">
        <v>23</v>
      </c>
      <c r="G24" s="14" t="s">
        <v>24</v>
      </c>
      <c r="H24" s="15" t="s">
        <v>25</v>
      </c>
      <c r="I24" s="16" t="s">
        <v>26</v>
      </c>
      <c r="J24" s="16" t="s">
        <v>27</v>
      </c>
      <c r="K24" s="17" t="s">
        <v>28</v>
      </c>
      <c r="L24" s="25" t="s">
        <v>50</v>
      </c>
      <c r="M24" s="26"/>
      <c r="N24" s="30" t="s">
        <v>51</v>
      </c>
    </row>
    <row r="25" spans="1:14" x14ac:dyDescent="0.3">
      <c r="A25" s="50">
        <v>1</v>
      </c>
      <c r="B25" s="54" t="s">
        <v>157</v>
      </c>
      <c r="C25" s="50" t="s">
        <v>135</v>
      </c>
      <c r="D25" s="51">
        <v>0.37680000000000002</v>
      </c>
      <c r="E25" s="58"/>
      <c r="F25" s="50">
        <v>50</v>
      </c>
      <c r="G25" s="50" t="s">
        <v>62</v>
      </c>
      <c r="H25" s="50">
        <v>2.9100000858306885</v>
      </c>
      <c r="I25" s="24"/>
      <c r="J25" s="24"/>
      <c r="K25" s="40">
        <v>0.52083333333333337</v>
      </c>
      <c r="L25" s="22"/>
      <c r="M25" s="22"/>
      <c r="N25" s="31" t="str" cm="1">
        <f t="array" aca="1" ref="N25" ca="1">IF(INDIRECT("M" &amp; ROW())="x", INDIRECT("B" &amp; ROW()) &amp; IF(INDIRECT("E" &amp; ROW())="x", " in 2", " in 3"), "")</f>
        <v/>
      </c>
    </row>
    <row r="26" spans="1:14" ht="140.4" x14ac:dyDescent="0.3">
      <c r="A26" s="52"/>
      <c r="B26" s="57" t="s">
        <v>158</v>
      </c>
      <c r="C26" s="52" t="s">
        <v>159</v>
      </c>
      <c r="D26" s="53">
        <v>0.62319999999999998</v>
      </c>
      <c r="E26" s="60" t="s">
        <v>93</v>
      </c>
      <c r="F26" s="52">
        <v>95</v>
      </c>
      <c r="G26" s="52">
        <v>430</v>
      </c>
      <c r="H26" s="52">
        <v>1.4479999542236328</v>
      </c>
      <c r="I26" s="24">
        <v>1.45</v>
      </c>
      <c r="J26" s="24">
        <v>1.45</v>
      </c>
      <c r="K26" s="64" t="s">
        <v>177</v>
      </c>
      <c r="L26" s="22">
        <v>7</v>
      </c>
      <c r="M26" s="63" t="s">
        <v>93</v>
      </c>
      <c r="N26" s="31" t="str" cm="1">
        <f t="array" aca="1" ref="N26" ca="1">IF(INDIRECT("M" &amp; ROW())="x", INDIRECT("B" &amp; ROW()) &amp; IF(INDIRECT("E" &amp; ROW())="x", " in 2", " in 3"), "")</f>
        <v>Filip Misolic in 2</v>
      </c>
    </row>
    <row r="27" spans="1:14" x14ac:dyDescent="0.3">
      <c r="A27" s="50">
        <v>2</v>
      </c>
      <c r="B27" s="54" t="s">
        <v>160</v>
      </c>
      <c r="C27" s="50" t="s">
        <v>161</v>
      </c>
      <c r="D27" s="51">
        <v>0.58040000000000003</v>
      </c>
      <c r="E27" s="58" t="s">
        <v>93</v>
      </c>
      <c r="F27" s="50">
        <v>35</v>
      </c>
      <c r="G27" s="50">
        <v>44</v>
      </c>
      <c r="H27" s="50">
        <v>2.7999999523162842</v>
      </c>
      <c r="I27" s="24"/>
      <c r="J27" s="24"/>
      <c r="K27" s="13"/>
      <c r="L27" s="22"/>
      <c r="M27" s="22"/>
      <c r="N27" s="31" t="str" cm="1">
        <f t="array" aca="1" ref="N27" ca="1">IF(INDIRECT("M" &amp; ROW())="x", INDIRECT("B" &amp; ROW()) &amp; IF(INDIRECT("E" &amp; ROW())="x", " in 2", " in 3"), "")</f>
        <v/>
      </c>
    </row>
    <row r="28" spans="1:14" ht="202.8" x14ac:dyDescent="0.3">
      <c r="A28" s="52"/>
      <c r="B28" s="57" t="s">
        <v>162</v>
      </c>
      <c r="C28" s="52" t="s">
        <v>55</v>
      </c>
      <c r="D28" s="53">
        <v>0.41959999999999997</v>
      </c>
      <c r="E28" s="60"/>
      <c r="F28" s="52">
        <v>15</v>
      </c>
      <c r="G28" s="52">
        <v>14</v>
      </c>
      <c r="H28" s="52">
        <v>1.4780000448226929</v>
      </c>
      <c r="I28" s="24">
        <v>1.55</v>
      </c>
      <c r="J28" s="24">
        <v>1.6</v>
      </c>
      <c r="K28" s="64" t="s">
        <v>178</v>
      </c>
      <c r="L28" s="22">
        <v>6.5</v>
      </c>
      <c r="M28" s="63" t="s">
        <v>93</v>
      </c>
      <c r="N28" s="31" t="str" cm="1">
        <f t="array" aca="1" ref="N28" ca="1">IF(INDIRECT("M" &amp; ROW())="x", INDIRECT("B" &amp; ROW()) &amp; IF(INDIRECT("E" &amp; ROW())="x", " in 2", " in 3"), "")</f>
        <v>Andrey Rublev in 3</v>
      </c>
    </row>
    <row r="29" spans="1:14" x14ac:dyDescent="0.3">
      <c r="A29" s="50">
        <v>3</v>
      </c>
      <c r="B29" s="54" t="s">
        <v>163</v>
      </c>
      <c r="C29" s="50" t="s">
        <v>135</v>
      </c>
      <c r="D29" s="51">
        <v>0.60219999999999996</v>
      </c>
      <c r="E29" s="58" t="s">
        <v>93</v>
      </c>
      <c r="F29" s="50">
        <v>60</v>
      </c>
      <c r="G29" s="50">
        <v>91</v>
      </c>
      <c r="H29" s="50">
        <v>1.7630000114440918</v>
      </c>
      <c r="I29" s="24">
        <v>1.73</v>
      </c>
      <c r="J29" s="24">
        <v>1.7</v>
      </c>
      <c r="K29" s="13"/>
      <c r="L29" s="22"/>
      <c r="M29" s="63" t="s">
        <v>93</v>
      </c>
      <c r="N29" s="31" t="str" cm="1">
        <f t="array" aca="1" ref="N29" ca="1">IF(INDIRECT("M" &amp; ROW())="x", INDIRECT("B" &amp; ROW()) &amp; IF(INDIRECT("E" &amp; ROW())="x", " in 2", " in 3"), "")</f>
        <v>Tomas Martin Etcheverry in 2</v>
      </c>
    </row>
    <row r="30" spans="1:14" ht="156" x14ac:dyDescent="0.3">
      <c r="A30" s="52"/>
      <c r="B30" s="55" t="s">
        <v>164</v>
      </c>
      <c r="C30" s="52" t="s">
        <v>165</v>
      </c>
      <c r="D30" s="53">
        <v>0.39779999999999999</v>
      </c>
      <c r="E30" s="60"/>
      <c r="F30" s="52">
        <v>137</v>
      </c>
      <c r="G30" s="52">
        <v>262</v>
      </c>
      <c r="H30" s="52">
        <v>2.1500000953674316</v>
      </c>
      <c r="I30" s="24"/>
      <c r="J30" s="24"/>
      <c r="K30" s="64" t="s">
        <v>179</v>
      </c>
      <c r="L30" s="22">
        <v>7</v>
      </c>
      <c r="M30" s="22"/>
      <c r="N30" s="31" t="str" cm="1">
        <f t="array" aca="1" ref="N30" ca="1">IF(INDIRECT("M" &amp; ROW())="x", INDIRECT("B" &amp; ROW()) &amp; IF(INDIRECT("E" &amp; ROW())="x", " in 2", " in 3"), "")</f>
        <v/>
      </c>
    </row>
    <row r="31" spans="1:14" x14ac:dyDescent="0.3">
      <c r="A31" s="50">
        <v>4</v>
      </c>
      <c r="B31" s="54" t="s">
        <v>155</v>
      </c>
      <c r="C31" s="50" t="s">
        <v>135</v>
      </c>
      <c r="D31" s="51">
        <v>0.57989999999999997</v>
      </c>
      <c r="E31" s="58" t="s">
        <v>93</v>
      </c>
      <c r="F31" s="50">
        <v>21</v>
      </c>
      <c r="G31" s="50">
        <v>29</v>
      </c>
      <c r="H31" s="50">
        <v>2.0299999713897705</v>
      </c>
      <c r="I31" s="24"/>
      <c r="J31" s="24"/>
      <c r="K31" s="13"/>
      <c r="L31" s="22"/>
      <c r="M31" s="22"/>
      <c r="N31" s="31" t="str" cm="1">
        <f t="array" aca="1" ref="N31" ca="1">IF(INDIRECT("M" &amp; ROW())="x", INDIRECT("B" &amp; ROW()) &amp; IF(INDIRECT("E" &amp; ROW())="x", " in 2", " in 3"), "")</f>
        <v/>
      </c>
    </row>
    <row r="32" spans="1:14" ht="171.6" x14ac:dyDescent="0.3">
      <c r="A32" s="52"/>
      <c r="B32" s="55" t="s">
        <v>156</v>
      </c>
      <c r="C32" s="52" t="s">
        <v>65</v>
      </c>
      <c r="D32" s="53">
        <v>0.42009999999999997</v>
      </c>
      <c r="E32" s="60"/>
      <c r="F32" s="52">
        <v>34</v>
      </c>
      <c r="G32" s="52">
        <v>46</v>
      </c>
      <c r="H32" s="52">
        <v>1.8470000028610229</v>
      </c>
      <c r="I32" s="24">
        <v>1.96</v>
      </c>
      <c r="J32" s="24">
        <v>1.9</v>
      </c>
      <c r="K32" s="64" t="s">
        <v>180</v>
      </c>
      <c r="L32" s="22">
        <v>7</v>
      </c>
      <c r="M32" s="63" t="s">
        <v>93</v>
      </c>
      <c r="N32" s="31" t="str" cm="1">
        <f t="array" aca="1" ref="N32" ca="1">IF(INDIRECT("M" &amp; ROW())="x", INDIRECT("B" &amp; ROW()) &amp; IF(INDIRECT("E" &amp; ROW())="x", " in 2", " in 3"), "")</f>
        <v>Alex Michelsen in 3</v>
      </c>
    </row>
    <row r="33" spans="1:14" x14ac:dyDescent="0.3">
      <c r="A33" s="50">
        <v>5</v>
      </c>
      <c r="B33" s="54" t="s">
        <v>166</v>
      </c>
      <c r="C33" s="50" t="s">
        <v>74</v>
      </c>
      <c r="D33" s="51">
        <v>0.64049999999999996</v>
      </c>
      <c r="E33" s="58"/>
      <c r="F33" s="50">
        <v>25</v>
      </c>
      <c r="G33" s="50">
        <v>19</v>
      </c>
      <c r="H33" s="50">
        <v>2.6600000858306885</v>
      </c>
      <c r="I33" s="24"/>
      <c r="J33" s="24"/>
      <c r="K33" s="13"/>
      <c r="L33" s="22"/>
      <c r="M33" s="22"/>
      <c r="N33" s="31" t="str" cm="1">
        <f t="array" aca="1" ref="N33" ca="1">IF(INDIRECT("M" &amp; ROW())="x", INDIRECT("B" &amp; ROW()) &amp; IF(INDIRECT("E" &amp; ROW())="x", " in 2", " in 3"), "")</f>
        <v/>
      </c>
    </row>
    <row r="34" spans="1:14" ht="171.6" x14ac:dyDescent="0.3">
      <c r="A34" s="52"/>
      <c r="B34" s="57" t="s">
        <v>167</v>
      </c>
      <c r="C34" s="52" t="s">
        <v>89</v>
      </c>
      <c r="D34" s="53">
        <v>0.35949999999999999</v>
      </c>
      <c r="E34" s="60" t="s">
        <v>93</v>
      </c>
      <c r="F34" s="52">
        <v>8</v>
      </c>
      <c r="G34" s="52">
        <v>32</v>
      </c>
      <c r="H34" s="52">
        <v>1.5210000276565552</v>
      </c>
      <c r="I34" s="24">
        <v>1.38</v>
      </c>
      <c r="J34" s="24">
        <v>1.55</v>
      </c>
      <c r="K34" s="64" t="s">
        <v>181</v>
      </c>
      <c r="L34" s="22">
        <v>7</v>
      </c>
      <c r="M34" s="63" t="s">
        <v>93</v>
      </c>
      <c r="N34" s="31" t="str" cm="1">
        <f t="array" aca="1" ref="N34" ca="1">IF(INDIRECT("M" &amp; ROW())="x", INDIRECT("B" &amp; ROW()) &amp; IF(INDIRECT("E" &amp; ROW())="x", " in 2", " in 3"), "")</f>
        <v>Lorenzo Musetti in 2</v>
      </c>
    </row>
    <row r="35" spans="1:14" x14ac:dyDescent="0.3">
      <c r="A35" s="50">
        <v>6</v>
      </c>
      <c r="B35" s="54" t="s">
        <v>168</v>
      </c>
      <c r="C35" s="50" t="s">
        <v>161</v>
      </c>
      <c r="D35" s="51">
        <v>0.24399999999999999</v>
      </c>
      <c r="E35" s="58"/>
      <c r="F35" s="50">
        <v>81</v>
      </c>
      <c r="G35" s="50">
        <v>22</v>
      </c>
      <c r="H35" s="50">
        <v>3.690000057220459</v>
      </c>
      <c r="I35" s="24"/>
      <c r="J35" s="24"/>
      <c r="K35" s="13"/>
      <c r="L35" s="22"/>
      <c r="M35" s="22"/>
      <c r="N35" s="31" t="str" cm="1">
        <f t="array" aca="1" ref="N35" ca="1">IF(INDIRECT("M" &amp; ROW())="x", INDIRECT("B" &amp; ROW()) &amp; IF(INDIRECT("E" &amp; ROW())="x", " in 2", " in 3"), "")</f>
        <v/>
      </c>
    </row>
    <row r="36" spans="1:14" ht="187.2" x14ac:dyDescent="0.3">
      <c r="A36" s="52"/>
      <c r="B36" s="57" t="s">
        <v>169</v>
      </c>
      <c r="C36" s="52" t="s">
        <v>84</v>
      </c>
      <c r="D36" s="53">
        <v>0.75600000000000001</v>
      </c>
      <c r="E36" s="60" t="s">
        <v>93</v>
      </c>
      <c r="F36" s="52">
        <v>3</v>
      </c>
      <c r="G36" s="52">
        <v>1</v>
      </c>
      <c r="H36" s="52">
        <v>1.3109999895095825</v>
      </c>
      <c r="I36" s="24">
        <v>1.32</v>
      </c>
      <c r="J36" s="24">
        <v>1.35</v>
      </c>
      <c r="K36" s="64" t="s">
        <v>182</v>
      </c>
      <c r="L36" s="22">
        <v>7.5</v>
      </c>
      <c r="M36" s="63" t="s">
        <v>93</v>
      </c>
      <c r="N36" s="31" t="str" cm="1">
        <f t="array" aca="1" ref="N36" ca="1">IF(INDIRECT("M" &amp; ROW())="x", INDIRECT("B" &amp; ROW()) &amp; IF(INDIRECT("E" &amp; ROW())="x", " in 2", " in 3"), "")</f>
        <v>Alexander Zverev in 2</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5:H34">
    <sortCondition ref="A25:A3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68"/>
  <sheetViews>
    <sheetView workbookViewId="0">
      <selection activeCell="J38" sqref="J3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3" t="s">
        <v>72</v>
      </c>
      <c r="C7" s="34" t="s">
        <v>70</v>
      </c>
      <c r="D7" s="35">
        <v>0.41349999999999998</v>
      </c>
      <c r="E7" s="34"/>
      <c r="F7" s="34">
        <v>22</v>
      </c>
      <c r="G7" s="34">
        <v>26</v>
      </c>
      <c r="H7" s="34">
        <v>1.4259999990463257</v>
      </c>
      <c r="I7" s="24">
        <v>1.51</v>
      </c>
      <c r="J7" s="24">
        <v>1.6</v>
      </c>
      <c r="K7" s="40">
        <v>0.10416666666666667</v>
      </c>
      <c r="L7" s="22"/>
      <c r="M7" s="46" t="s">
        <v>93</v>
      </c>
      <c r="N7" s="31" t="str" cm="1">
        <f t="array" aca="1" ref="N7" ca="1">IF(INDIRECT("M" &amp; ROW())="x", INDIRECT("B" &amp; ROW()) &amp; IF(INDIRECT("E" &amp; ROW())="x", " in 2", " in 3"), "")</f>
        <v>Leylah Annie Fernandez in 3</v>
      </c>
    </row>
    <row r="8" spans="1:14" ht="218.4" x14ac:dyDescent="0.3">
      <c r="A8" s="36"/>
      <c r="B8" s="42" t="s">
        <v>73</v>
      </c>
      <c r="C8" s="36" t="s">
        <v>74</v>
      </c>
      <c r="D8" s="37">
        <v>0.58650000000000002</v>
      </c>
      <c r="E8" s="36" t="s">
        <v>93</v>
      </c>
      <c r="F8" s="36">
        <v>54</v>
      </c>
      <c r="G8" s="36">
        <v>29</v>
      </c>
      <c r="H8" s="36">
        <v>2.9700000286102295</v>
      </c>
      <c r="I8" s="24"/>
      <c r="J8" s="24"/>
      <c r="K8" s="47" t="s">
        <v>94</v>
      </c>
      <c r="L8" s="22">
        <v>7.5</v>
      </c>
      <c r="M8" s="22"/>
      <c r="N8" s="31" t="str" cm="1">
        <f t="array" aca="1" ref="N8" ca="1">IF(INDIRECT("M" &amp; ROW())="x", INDIRECT("B" &amp; ROW()) &amp; IF(INDIRECT("E" &amp; ROW())="x", " in 2", " in 3"), "")</f>
        <v/>
      </c>
    </row>
    <row r="9" spans="1:14" x14ac:dyDescent="0.3">
      <c r="A9" s="34">
        <v>2</v>
      </c>
      <c r="B9" s="43" t="s">
        <v>66</v>
      </c>
      <c r="C9" s="34" t="s">
        <v>55</v>
      </c>
      <c r="D9" s="35">
        <v>0.63249999999999995</v>
      </c>
      <c r="E9" s="34"/>
      <c r="F9" s="34">
        <v>19</v>
      </c>
      <c r="G9" s="34">
        <v>13</v>
      </c>
      <c r="H9" s="34">
        <v>1.684999942779541</v>
      </c>
      <c r="I9" s="24">
        <v>1.61</v>
      </c>
      <c r="J9" s="24">
        <v>1.7</v>
      </c>
      <c r="K9" s="13"/>
      <c r="L9" s="22"/>
      <c r="M9" s="46" t="s">
        <v>93</v>
      </c>
      <c r="N9" s="31" t="str" cm="1">
        <f t="array" aca="1" ref="N9" ca="1">IF(INDIRECT("M" &amp; ROW())="x", INDIRECT("B" &amp; ROW()) &amp; IF(INDIRECT("E" &amp; ROW())="x", " in 2", " in 3"), "")</f>
        <v>Diana Shnaider in 3</v>
      </c>
    </row>
    <row r="10" spans="1:14" ht="218.4" x14ac:dyDescent="0.3">
      <c r="A10" s="36"/>
      <c r="B10" s="42" t="s">
        <v>67</v>
      </c>
      <c r="C10" s="36" t="s">
        <v>68</v>
      </c>
      <c r="D10" s="37">
        <v>0.36749999999999999</v>
      </c>
      <c r="E10" s="36" t="s">
        <v>93</v>
      </c>
      <c r="F10" s="36">
        <v>28</v>
      </c>
      <c r="G10" s="36">
        <v>113</v>
      </c>
      <c r="H10" s="36">
        <v>2.25</v>
      </c>
      <c r="I10" s="24"/>
      <c r="J10" s="24"/>
      <c r="K10" s="48" t="s">
        <v>95</v>
      </c>
      <c r="L10" s="22">
        <v>7</v>
      </c>
      <c r="M10" s="22"/>
      <c r="N10" s="31" t="str" cm="1">
        <f t="array" aca="1" ref="N10" ca="1">IF(INDIRECT("M" &amp; ROW())="x", INDIRECT("B" &amp; ROW()) &amp; IF(INDIRECT("E" &amp; ROW())="x", " in 2", " in 3"), "")</f>
        <v/>
      </c>
    </row>
    <row r="11" spans="1:14" x14ac:dyDescent="0.3">
      <c r="A11" s="34">
        <v>3</v>
      </c>
      <c r="B11" s="41" t="s">
        <v>54</v>
      </c>
      <c r="C11" s="34" t="s">
        <v>55</v>
      </c>
      <c r="D11" s="35">
        <v>0.41220000000000001</v>
      </c>
      <c r="E11" s="34"/>
      <c r="F11" s="34">
        <v>150</v>
      </c>
      <c r="G11" s="34">
        <v>195</v>
      </c>
      <c r="H11" s="34">
        <v>4.25</v>
      </c>
      <c r="I11" s="24"/>
      <c r="J11" s="24"/>
      <c r="K11" s="13"/>
      <c r="L11" s="22"/>
      <c r="M11" s="22"/>
      <c r="N11" s="31" t="str" cm="1">
        <f t="array" aca="1" ref="N11" ca="1">IF(INDIRECT("M" &amp; ROW())="x", INDIRECT("B" &amp; ROW()) &amp; IF(INDIRECT("E" &amp; ROW())="x", " in 2", " in 3"), "")</f>
        <v/>
      </c>
    </row>
    <row r="12" spans="1:14" ht="156" x14ac:dyDescent="0.3">
      <c r="A12" s="36"/>
      <c r="B12" s="44" t="s">
        <v>56</v>
      </c>
      <c r="C12" s="36" t="s">
        <v>57</v>
      </c>
      <c r="D12" s="37">
        <v>0.58779999999999999</v>
      </c>
      <c r="E12" s="36" t="s">
        <v>93</v>
      </c>
      <c r="F12" s="36">
        <v>42</v>
      </c>
      <c r="G12" s="36">
        <v>118</v>
      </c>
      <c r="H12" s="36">
        <v>1.2450000047683716</v>
      </c>
      <c r="I12" s="24">
        <v>1.25</v>
      </c>
      <c r="J12" s="24">
        <v>1.35</v>
      </c>
      <c r="K12" s="47" t="s">
        <v>96</v>
      </c>
      <c r="L12" s="22">
        <v>7</v>
      </c>
      <c r="M12" s="46" t="s">
        <v>93</v>
      </c>
      <c r="N12" s="31" t="str" cm="1">
        <f t="array" aca="1" ref="N12" ca="1">IF(INDIRECT("M" &amp; ROW())="x", INDIRECT("B" &amp; ROW()) &amp; IF(INDIRECT("E" &amp; ROW())="x", " in 2", " in 3"), "")</f>
        <v>Jaqueline Cristian in 2</v>
      </c>
    </row>
    <row r="13" spans="1:14" x14ac:dyDescent="0.3">
      <c r="A13" s="34">
        <v>4</v>
      </c>
      <c r="B13" s="41" t="s">
        <v>69</v>
      </c>
      <c r="C13" s="34" t="s">
        <v>70</v>
      </c>
      <c r="D13" s="35">
        <v>0.63429999999999997</v>
      </c>
      <c r="E13" s="34"/>
      <c r="F13" s="34">
        <v>23</v>
      </c>
      <c r="G13" s="34">
        <v>235</v>
      </c>
      <c r="H13" s="34">
        <v>1.8400000333786011</v>
      </c>
      <c r="I13" s="24"/>
      <c r="J13" s="24"/>
      <c r="K13" s="13"/>
      <c r="L13" s="22"/>
      <c r="M13" s="22"/>
      <c r="N13" s="31" t="str" cm="1">
        <f t="array" aca="1" ref="N13" ca="1">IF(INDIRECT("M" &amp; ROW())="x", INDIRECT("B" &amp; ROW()) &amp; IF(INDIRECT("E" &amp; ROW())="x", " in 2", " in 3"), "")</f>
        <v/>
      </c>
    </row>
    <row r="14" spans="1:14" ht="124.8" x14ac:dyDescent="0.3">
      <c r="A14" s="36"/>
      <c r="B14" s="42" t="s">
        <v>71</v>
      </c>
      <c r="C14" s="36" t="s">
        <v>70</v>
      </c>
      <c r="D14" s="37">
        <v>0.36570000000000003</v>
      </c>
      <c r="E14" s="36" t="s">
        <v>93</v>
      </c>
      <c r="F14" s="36">
        <v>172</v>
      </c>
      <c r="G14" s="36">
        <v>228</v>
      </c>
      <c r="H14" s="36">
        <v>2.0199999809265137</v>
      </c>
      <c r="I14" s="24">
        <v>1.81</v>
      </c>
      <c r="J14" s="24">
        <v>1.8</v>
      </c>
      <c r="K14" s="47" t="s">
        <v>97</v>
      </c>
      <c r="L14" s="22">
        <v>6</v>
      </c>
      <c r="M14" s="46" t="s">
        <v>93</v>
      </c>
      <c r="N14" s="31" t="str" cm="1">
        <f t="array" aca="1" ref="N14" ca="1">IF(INDIRECT("M" &amp; ROW())="x", INDIRECT("B" &amp; ROW()) &amp; IF(INDIRECT("E" &amp; ROW())="x", " in 2", " in 3"), "")</f>
        <v>Bianca Vanessa Andreescu in 2</v>
      </c>
    </row>
    <row r="15" spans="1:14" x14ac:dyDescent="0.3">
      <c r="A15" s="34">
        <v>5</v>
      </c>
      <c r="B15" s="41" t="s">
        <v>58</v>
      </c>
      <c r="C15" s="34" t="s">
        <v>59</v>
      </c>
      <c r="D15" s="35">
        <v>0.31180000000000002</v>
      </c>
      <c r="E15" s="34"/>
      <c r="F15" s="34">
        <v>263</v>
      </c>
      <c r="G15" s="34">
        <v>550</v>
      </c>
      <c r="H15" s="34">
        <v>3.440000057220459</v>
      </c>
      <c r="I15" s="24"/>
      <c r="J15" s="24"/>
      <c r="K15" s="13"/>
      <c r="L15" s="22"/>
      <c r="M15" s="22"/>
      <c r="N15" s="31" t="str" cm="1">
        <f t="array" aca="1" ref="N15" ca="1">IF(INDIRECT("M" &amp; ROW())="x", INDIRECT("B" &amp; ROW()) &amp; IF(INDIRECT("E" &amp; ROW())="x", " in 2", " in 3"), "")</f>
        <v/>
      </c>
    </row>
    <row r="16" spans="1:14" ht="109.2" x14ac:dyDescent="0.3">
      <c r="A16" s="36"/>
      <c r="B16" s="44" t="s">
        <v>60</v>
      </c>
      <c r="C16" s="36" t="s">
        <v>61</v>
      </c>
      <c r="D16" s="37">
        <v>0.68820000000000003</v>
      </c>
      <c r="E16" s="36" t="s">
        <v>93</v>
      </c>
      <c r="F16" s="36">
        <v>132</v>
      </c>
      <c r="G16" s="36" t="s">
        <v>62</v>
      </c>
      <c r="H16" s="36">
        <v>1.3370000123977661</v>
      </c>
      <c r="I16" s="24">
        <v>1.41</v>
      </c>
      <c r="J16" s="24">
        <v>1.5</v>
      </c>
      <c r="K16" s="47" t="s">
        <v>98</v>
      </c>
      <c r="L16" s="22">
        <v>7</v>
      </c>
      <c r="M16" s="46" t="s">
        <v>93</v>
      </c>
      <c r="N16" s="31" t="str" cm="1">
        <f t="array" aca="1" ref="N16" ca="1">IF(INDIRECT("M" &amp; ROW())="x", INDIRECT("B" &amp; ROW()) &amp; IF(INDIRECT("E" &amp; ROW())="x", " in 2", " in 3"), "")</f>
        <v>Nikola Bartunkova in 2</v>
      </c>
    </row>
    <row r="17" spans="1:14" x14ac:dyDescent="0.3">
      <c r="A17" s="34">
        <v>6</v>
      </c>
      <c r="B17" s="41" t="s">
        <v>63</v>
      </c>
      <c r="C17" s="34" t="s">
        <v>59</v>
      </c>
      <c r="D17" s="35">
        <v>0.3982</v>
      </c>
      <c r="E17" s="34"/>
      <c r="F17" s="34">
        <v>81</v>
      </c>
      <c r="G17" s="34">
        <v>70</v>
      </c>
      <c r="H17" s="34">
        <v>2.309999942779541</v>
      </c>
      <c r="I17" s="24"/>
      <c r="J17" s="24"/>
      <c r="K17" s="13"/>
      <c r="L17" s="22"/>
      <c r="M17" s="22"/>
      <c r="N17" s="31" t="str" cm="1">
        <f t="array" aca="1" ref="N17" ca="1">IF(INDIRECT("M" &amp; ROW())="x", INDIRECT("B" &amp; ROW()) &amp; IF(INDIRECT("E" &amp; ROW())="x", " in 2", " in 3"), "")</f>
        <v/>
      </c>
    </row>
    <row r="18" spans="1:14" ht="171.6" x14ac:dyDescent="0.3">
      <c r="A18" s="36"/>
      <c r="B18" s="44" t="s">
        <v>64</v>
      </c>
      <c r="C18" s="36" t="s">
        <v>65</v>
      </c>
      <c r="D18" s="37">
        <v>0.6018</v>
      </c>
      <c r="E18" s="36" t="s">
        <v>93</v>
      </c>
      <c r="F18" s="36">
        <v>25</v>
      </c>
      <c r="G18" s="36">
        <v>50</v>
      </c>
      <c r="H18" s="36">
        <v>1.6540000438690186</v>
      </c>
      <c r="I18" s="24">
        <v>1.67</v>
      </c>
      <c r="J18" s="24">
        <v>1.65</v>
      </c>
      <c r="K18" s="47" t="s">
        <v>99</v>
      </c>
      <c r="L18" s="22">
        <v>7</v>
      </c>
      <c r="M18" s="46" t="s">
        <v>93</v>
      </c>
      <c r="N18" s="31" t="str" cm="1">
        <f t="array" aca="1" ref="N18" ca="1">IF(INDIRECT("M" &amp; ROW())="x", INDIRECT("B" &amp; ROW()) &amp; IF(INDIRECT("E" &amp; ROW())="x", " in 2", " in 3"), "")</f>
        <v>Sofia Kenin in 2</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38" t="s">
        <v>75</v>
      </c>
      <c r="B21" s="39"/>
      <c r="C21" s="39"/>
      <c r="D21" s="39"/>
      <c r="E21" s="39"/>
      <c r="F21" s="39"/>
      <c r="G21" s="39"/>
      <c r="H21" s="39"/>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4">
        <v>1</v>
      </c>
      <c r="B23" s="54" t="s">
        <v>130</v>
      </c>
      <c r="C23" s="50" t="s">
        <v>131</v>
      </c>
      <c r="D23" s="51">
        <v>0.37290000000000001</v>
      </c>
      <c r="E23" s="50" t="s">
        <v>93</v>
      </c>
      <c r="F23" s="50">
        <v>107</v>
      </c>
      <c r="G23" s="50">
        <v>289</v>
      </c>
      <c r="H23" s="50">
        <v>2.63</v>
      </c>
      <c r="I23" s="24"/>
      <c r="J23" s="24"/>
      <c r="K23" s="40">
        <v>0.16666666666666666</v>
      </c>
      <c r="L23" s="22"/>
      <c r="M23" s="22"/>
      <c r="N23" s="31" t="str" cm="1">
        <f t="array" aca="1" ref="N23" ca="1">IF(INDIRECT("M" &amp; ROW())="x", INDIRECT("B" &amp; ROW()) &amp; IF(INDIRECT("E" &amp; ROW())="x", " in 2", " in 3"), "")</f>
        <v/>
      </c>
    </row>
    <row r="24" spans="1:14" ht="187.2" x14ac:dyDescent="0.3">
      <c r="A24" s="34"/>
      <c r="B24" s="57" t="s">
        <v>132</v>
      </c>
      <c r="C24" s="52" t="s">
        <v>65</v>
      </c>
      <c r="D24" s="53">
        <v>0.62709999999999999</v>
      </c>
      <c r="E24" s="52"/>
      <c r="F24" s="52">
        <v>44</v>
      </c>
      <c r="G24" s="52">
        <v>102</v>
      </c>
      <c r="H24" s="52">
        <v>1.5</v>
      </c>
      <c r="I24" s="24">
        <v>1.5</v>
      </c>
      <c r="J24" s="24">
        <v>1.65</v>
      </c>
      <c r="K24" s="47" t="s">
        <v>105</v>
      </c>
      <c r="L24" s="22">
        <v>7</v>
      </c>
      <c r="M24" s="46" t="s">
        <v>93</v>
      </c>
      <c r="N24" s="31" t="str" cm="1">
        <f t="array" aca="1" ref="N24" ca="1">IF(INDIRECT("M" &amp; ROW())="x", INDIRECT("B" &amp; ROW()) &amp; IF(INDIRECT("E" &amp; ROW())="x", " in 2", " in 3"), "")</f>
        <v>Ann Li in 3</v>
      </c>
    </row>
    <row r="25" spans="1:14" x14ac:dyDescent="0.3">
      <c r="A25" s="34">
        <v>2</v>
      </c>
      <c r="B25" s="43" t="s">
        <v>90</v>
      </c>
      <c r="C25" s="34" t="s">
        <v>91</v>
      </c>
      <c r="D25" s="35">
        <v>0.70109999999999995</v>
      </c>
      <c r="E25" s="34" t="s">
        <v>93</v>
      </c>
      <c r="F25" s="34">
        <v>83</v>
      </c>
      <c r="G25" s="34">
        <v>79</v>
      </c>
      <c r="H25" s="34">
        <v>1.5149999856948853</v>
      </c>
      <c r="I25" s="24">
        <v>1.65</v>
      </c>
      <c r="J25" s="24">
        <v>2</v>
      </c>
      <c r="K25" s="13"/>
      <c r="L25" s="22"/>
      <c r="M25" s="22"/>
      <c r="N25" s="31" t="str" cm="1">
        <f t="array" aca="1" ref="N25" ca="1">IF(INDIRECT("M" &amp; ROW())="x", INDIRECT("B" &amp; ROW()) &amp; IF(INDIRECT("E" &amp; ROW())="x", " in 2", " in 3"), "")</f>
        <v/>
      </c>
    </row>
    <row r="26" spans="1:14" ht="187.2" x14ac:dyDescent="0.3">
      <c r="A26" s="36">
        <v>2</v>
      </c>
      <c r="B26" s="42" t="s">
        <v>92</v>
      </c>
      <c r="C26" s="36" t="s">
        <v>89</v>
      </c>
      <c r="D26" s="37">
        <v>0.2989</v>
      </c>
      <c r="E26" s="36"/>
      <c r="F26" s="36">
        <v>91</v>
      </c>
      <c r="G26" s="36">
        <v>52</v>
      </c>
      <c r="H26" s="36">
        <v>2.6400001049041748</v>
      </c>
      <c r="I26" s="24"/>
      <c r="J26" s="24">
        <v>2</v>
      </c>
      <c r="K26" s="47" t="s">
        <v>104</v>
      </c>
      <c r="L26" s="22">
        <v>6</v>
      </c>
      <c r="M26" s="46" t="s">
        <v>93</v>
      </c>
      <c r="N26" s="31" t="str" cm="1">
        <f t="array" aca="1" ref="N26" ca="1">IF(INDIRECT("M" &amp; ROW())="x", INDIRECT("B" &amp; ROW()) &amp; IF(INDIRECT("E" &amp; ROW())="x", " in 2", " in 3"), "")</f>
        <v>Lucia Bronzetti in 3</v>
      </c>
    </row>
    <row r="27" spans="1:14" x14ac:dyDescent="0.3">
      <c r="A27" s="34">
        <v>3</v>
      </c>
      <c r="B27" s="43" t="s">
        <v>83</v>
      </c>
      <c r="C27" s="34" t="s">
        <v>84</v>
      </c>
      <c r="D27" s="35">
        <v>0.66539999999999999</v>
      </c>
      <c r="E27" s="34" t="s">
        <v>93</v>
      </c>
      <c r="F27" s="34">
        <v>96</v>
      </c>
      <c r="G27" s="34">
        <v>246</v>
      </c>
      <c r="H27" s="34">
        <v>1.5460000038146973</v>
      </c>
      <c r="I27" s="24">
        <v>1.54</v>
      </c>
      <c r="J27" s="24">
        <v>1.65</v>
      </c>
      <c r="K27" s="13"/>
      <c r="L27" s="22"/>
      <c r="M27" s="46" t="s">
        <v>93</v>
      </c>
      <c r="N27" s="31" t="str" cm="1">
        <f t="array" aca="1" ref="N27" ca="1">IF(INDIRECT("M" &amp; ROW())="x", INDIRECT("B" &amp; ROW()) &amp; IF(INDIRECT("E" &amp; ROW())="x", " in 2", " in 3"), "")</f>
        <v>Ella Seidel in 2</v>
      </c>
    </row>
    <row r="28" spans="1:14" ht="171.6" x14ac:dyDescent="0.3">
      <c r="A28" s="36">
        <v>3</v>
      </c>
      <c r="B28" s="42" t="s">
        <v>85</v>
      </c>
      <c r="C28" s="36" t="s">
        <v>86</v>
      </c>
      <c r="D28" s="37">
        <v>0.33460000000000001</v>
      </c>
      <c r="E28" s="36"/>
      <c r="F28" s="36">
        <v>94</v>
      </c>
      <c r="G28" s="36">
        <v>179</v>
      </c>
      <c r="H28" s="36">
        <v>2.5499999523162842</v>
      </c>
      <c r="I28" s="24"/>
      <c r="J28" s="24"/>
      <c r="K28" s="47" t="s">
        <v>102</v>
      </c>
      <c r="L28" s="22">
        <v>7</v>
      </c>
      <c r="M28" s="22"/>
      <c r="N28" s="31" t="str" cm="1">
        <f t="array" aca="1" ref="N28" ca="1">IF(INDIRECT("M" &amp; ROW())="x", INDIRECT("B" &amp; ROW()) &amp; IF(INDIRECT("E" &amp; ROW())="x", " in 2", " in 3"), "")</f>
        <v/>
      </c>
    </row>
    <row r="29" spans="1:14" x14ac:dyDescent="0.3">
      <c r="A29" s="34">
        <v>4</v>
      </c>
      <c r="B29" s="43" t="s">
        <v>80</v>
      </c>
      <c r="C29" s="34" t="s">
        <v>81</v>
      </c>
      <c r="D29" s="35">
        <v>0.39029999999999998</v>
      </c>
      <c r="E29" s="34" t="s">
        <v>93</v>
      </c>
      <c r="F29" s="34">
        <v>78</v>
      </c>
      <c r="G29" s="34">
        <v>151</v>
      </c>
      <c r="H29" s="34">
        <v>1.5880000591278076</v>
      </c>
      <c r="I29" s="24">
        <v>1.63</v>
      </c>
      <c r="J29" s="24">
        <v>1.65</v>
      </c>
      <c r="K29" s="13"/>
      <c r="L29" s="22"/>
      <c r="M29" s="46" t="s">
        <v>93</v>
      </c>
      <c r="N29" s="31" t="str" cm="1">
        <f t="array" aca="1" ref="N29" ca="1">IF(INDIRECT("M" &amp; ROW())="x", INDIRECT("B" &amp; ROW()) &amp; IF(INDIRECT("E" &amp; ROW())="x", " in 2", " in 3"), "")</f>
        <v>Anna Bondar in 2</v>
      </c>
    </row>
    <row r="30" spans="1:14" ht="140.4" x14ac:dyDescent="0.3">
      <c r="A30" s="36">
        <v>4</v>
      </c>
      <c r="B30" s="42" t="s">
        <v>82</v>
      </c>
      <c r="C30" s="36" t="s">
        <v>76</v>
      </c>
      <c r="D30" s="37">
        <v>0.60970000000000002</v>
      </c>
      <c r="E30" s="36"/>
      <c r="F30" s="36">
        <v>180</v>
      </c>
      <c r="G30" s="36">
        <v>258</v>
      </c>
      <c r="H30" s="36">
        <v>2.4500000476837158</v>
      </c>
      <c r="I30" s="24"/>
      <c r="J30" s="24"/>
      <c r="K30" s="47" t="s">
        <v>101</v>
      </c>
      <c r="L30" s="22">
        <v>7.5</v>
      </c>
      <c r="M30" s="22"/>
      <c r="N30" s="31" t="str" cm="1">
        <f t="array" aca="1" ref="N30" ca="1">IF(INDIRECT("M" &amp; ROW())="x", INDIRECT("B" &amp; ROW()) &amp; IF(INDIRECT("E" &amp; ROW())="x", " in 2", " in 3"), "")</f>
        <v/>
      </c>
    </row>
    <row r="31" spans="1:14" x14ac:dyDescent="0.3">
      <c r="A31" s="49">
        <v>5</v>
      </c>
      <c r="B31" s="54" t="s">
        <v>126</v>
      </c>
      <c r="C31" s="50" t="s">
        <v>127</v>
      </c>
      <c r="D31" s="51">
        <v>0.3795</v>
      </c>
      <c r="E31" s="50" t="s">
        <v>93</v>
      </c>
      <c r="F31" s="50">
        <v>40</v>
      </c>
      <c r="G31" s="50">
        <v>81</v>
      </c>
      <c r="H31" s="50">
        <v>1.8</v>
      </c>
      <c r="I31" s="24">
        <v>1.87</v>
      </c>
      <c r="J31" s="24">
        <v>2.1</v>
      </c>
      <c r="K31" s="45"/>
      <c r="L31" s="22"/>
      <c r="M31" s="22"/>
      <c r="N31" s="31" t="str" cm="1">
        <f t="array" aca="1" ref="N31" ca="1">IF(INDIRECT("M" &amp; ROW())="x", INDIRECT("B" &amp; ROW()) &amp; IF(INDIRECT("E" &amp; ROW())="x", " in 2", " in 3"), "")</f>
        <v/>
      </c>
    </row>
    <row r="32" spans="1:14" ht="187.2" x14ac:dyDescent="0.3">
      <c r="A32" s="49"/>
      <c r="B32" s="55" t="s">
        <v>128</v>
      </c>
      <c r="C32" s="52" t="s">
        <v>129</v>
      </c>
      <c r="D32" s="53">
        <v>0.62050000000000005</v>
      </c>
      <c r="E32" s="52"/>
      <c r="F32" s="52">
        <v>116</v>
      </c>
      <c r="G32" s="52">
        <v>78</v>
      </c>
      <c r="H32" s="52">
        <v>2</v>
      </c>
      <c r="I32" s="24"/>
      <c r="J32" s="24">
        <v>1.9</v>
      </c>
      <c r="K32" s="47" t="s">
        <v>106</v>
      </c>
      <c r="L32" s="22">
        <v>7</v>
      </c>
      <c r="M32" s="46" t="s">
        <v>93</v>
      </c>
      <c r="N32" s="31" t="str" cm="1">
        <f t="array" aca="1" ref="N32" ca="1">IF(INDIRECT("M" &amp; ROW())="x", INDIRECT("B" &amp; ROW()) &amp; IF(INDIRECT("E" &amp; ROW())="x", " in 2", " in 3"), "")</f>
        <v>Lulu Sun in 3</v>
      </c>
    </row>
    <row r="33" spans="1:14" x14ac:dyDescent="0.3">
      <c r="A33" s="49">
        <v>6</v>
      </c>
      <c r="B33" s="54" t="s">
        <v>123</v>
      </c>
      <c r="C33" s="50" t="s">
        <v>55</v>
      </c>
      <c r="D33" s="51">
        <v>0.52959999999999996</v>
      </c>
      <c r="E33" s="50"/>
      <c r="F33" s="50">
        <v>165</v>
      </c>
      <c r="G33" s="50">
        <v>153</v>
      </c>
      <c r="H33" s="50">
        <v>2.2000000000000002</v>
      </c>
      <c r="I33" s="24"/>
      <c r="J33" s="24"/>
      <c r="K33" s="45"/>
      <c r="L33" s="22"/>
      <c r="M33" s="46" t="s">
        <v>93</v>
      </c>
      <c r="N33" s="31" t="str" cm="1">
        <f t="array" aca="1" ref="N33" ca="1">IF(INDIRECT("M" &amp; ROW())="x", INDIRECT("B" &amp; ROW()) &amp; IF(INDIRECT("E" &amp; ROW())="x", " in 2", " in 3"), "")</f>
        <v>Alina Korneeva in 3</v>
      </c>
    </row>
    <row r="34" spans="1:14" ht="171.6" x14ac:dyDescent="0.3">
      <c r="A34" s="49"/>
      <c r="B34" s="57" t="s">
        <v>124</v>
      </c>
      <c r="C34" s="52" t="s">
        <v>125</v>
      </c>
      <c r="D34" s="53">
        <v>0.47039999999999998</v>
      </c>
      <c r="E34" s="52" t="s">
        <v>93</v>
      </c>
      <c r="F34" s="52">
        <v>76</v>
      </c>
      <c r="G34" s="52">
        <v>23</v>
      </c>
      <c r="H34" s="52">
        <v>1.67</v>
      </c>
      <c r="I34" s="24">
        <v>1.61</v>
      </c>
      <c r="J34" s="24">
        <v>1.9</v>
      </c>
      <c r="K34" s="47" t="s">
        <v>107</v>
      </c>
      <c r="L34" s="22">
        <v>5</v>
      </c>
      <c r="M34" s="22"/>
      <c r="N34" s="31" t="str" cm="1">
        <f t="array" aca="1" ref="N34" ca="1">IF(INDIRECT("M" &amp; ROW())="x", INDIRECT("B" &amp; ROW()) &amp; IF(INDIRECT("E" &amp; ROW())="x", " in 2", " in 3"), "")</f>
        <v/>
      </c>
    </row>
    <row r="35" spans="1:14" x14ac:dyDescent="0.3">
      <c r="A35" s="49">
        <v>7</v>
      </c>
      <c r="B35" s="54" t="s">
        <v>120</v>
      </c>
      <c r="C35" s="50" t="s">
        <v>121</v>
      </c>
      <c r="D35" s="51">
        <v>0.27450000000000002</v>
      </c>
      <c r="E35" s="50"/>
      <c r="F35" s="50">
        <v>127</v>
      </c>
      <c r="G35" s="50">
        <v>546</v>
      </c>
      <c r="H35" s="50">
        <v>6</v>
      </c>
      <c r="I35" s="24"/>
      <c r="J35" s="24"/>
      <c r="K35" s="45"/>
      <c r="L35" s="22"/>
      <c r="M35" s="22"/>
      <c r="N35" s="31" t="str" cm="1">
        <f t="array" aca="1" ref="N35" ca="1">IF(INDIRECT("M" &amp; ROW())="x", INDIRECT("B" &amp; ROW()) &amp; IF(INDIRECT("E" &amp; ROW())="x", " in 2", " in 3"), "")</f>
        <v/>
      </c>
    </row>
    <row r="36" spans="1:14" ht="156" x14ac:dyDescent="0.3">
      <c r="A36" s="49"/>
      <c r="B36" s="57" t="s">
        <v>122</v>
      </c>
      <c r="C36" s="52" t="s">
        <v>65</v>
      </c>
      <c r="D36" s="53">
        <v>0.72550000000000003</v>
      </c>
      <c r="E36" s="52" t="s">
        <v>93</v>
      </c>
      <c r="F36" s="52">
        <v>98</v>
      </c>
      <c r="G36" s="52">
        <v>90</v>
      </c>
      <c r="H36" s="52">
        <v>1.1299999999999999</v>
      </c>
      <c r="I36" s="24">
        <v>1.1399999999999999</v>
      </c>
      <c r="J36" s="24">
        <v>1.25</v>
      </c>
      <c r="K36" s="47" t="s">
        <v>108</v>
      </c>
      <c r="L36" s="22">
        <v>7</v>
      </c>
      <c r="M36" s="46" t="s">
        <v>93</v>
      </c>
      <c r="N36" s="31" t="str" cm="1">
        <f t="array" aca="1" ref="N36" ca="1">IF(INDIRECT("M" &amp; ROW())="x", INDIRECT("B" &amp; ROW()) &amp; IF(INDIRECT("E" &amp; ROW())="x", " in 2", " in 3"), "")</f>
        <v>Katie Volynets in 2</v>
      </c>
    </row>
    <row r="37" spans="1:14" x14ac:dyDescent="0.3">
      <c r="A37" s="49">
        <v>8</v>
      </c>
      <c r="B37" s="56" t="s">
        <v>118</v>
      </c>
      <c r="C37" s="50" t="s">
        <v>55</v>
      </c>
      <c r="D37" s="51">
        <v>0.46210000000000001</v>
      </c>
      <c r="E37" s="50"/>
      <c r="F37" s="50">
        <v>75</v>
      </c>
      <c r="G37" s="50">
        <v>43</v>
      </c>
      <c r="H37" s="50">
        <v>1.4</v>
      </c>
      <c r="I37" s="24">
        <v>1.45</v>
      </c>
      <c r="J37" s="24">
        <v>1.6</v>
      </c>
      <c r="K37" s="45"/>
      <c r="L37" s="22"/>
      <c r="M37" s="46" t="s">
        <v>93</v>
      </c>
      <c r="N37" s="31" t="str" cm="1">
        <f t="array" aca="1" ref="N37" ca="1">IF(INDIRECT("M" &amp; ROW())="x", INDIRECT("B" &amp; ROW()) &amp; IF(INDIRECT("E" &amp; ROW())="x", " in 2", " in 3"), "")</f>
        <v>Polina Kudermetova in 3</v>
      </c>
    </row>
    <row r="38" spans="1:14" ht="202.8" x14ac:dyDescent="0.3">
      <c r="A38" s="49"/>
      <c r="B38" s="55" t="s">
        <v>119</v>
      </c>
      <c r="C38" s="52" t="s">
        <v>86</v>
      </c>
      <c r="D38" s="53">
        <v>0.53790000000000004</v>
      </c>
      <c r="E38" s="52" t="s">
        <v>93</v>
      </c>
      <c r="F38" s="52">
        <v>129</v>
      </c>
      <c r="G38" s="52">
        <v>698</v>
      </c>
      <c r="H38" s="52">
        <v>3</v>
      </c>
      <c r="I38" s="24"/>
      <c r="J38" s="24"/>
      <c r="K38" s="47" t="s">
        <v>109</v>
      </c>
      <c r="L38" s="22">
        <v>6</v>
      </c>
      <c r="M38" s="46"/>
      <c r="N38" s="31" t="str" cm="1">
        <f t="array" aca="1" ref="N38" ca="1">IF(INDIRECT("M" &amp; ROW())="x", INDIRECT("B" &amp; ROW()) &amp; IF(INDIRECT("E" &amp; ROW())="x", " in 2", " in 3"), "")</f>
        <v/>
      </c>
    </row>
    <row r="39" spans="1:14" x14ac:dyDescent="0.3">
      <c r="A39" s="34">
        <v>9</v>
      </c>
      <c r="B39" s="43" t="s">
        <v>87</v>
      </c>
      <c r="C39" s="34" t="s">
        <v>76</v>
      </c>
      <c r="D39" s="35">
        <v>0.8216</v>
      </c>
      <c r="E39" s="34" t="s">
        <v>93</v>
      </c>
      <c r="F39" s="34">
        <v>122</v>
      </c>
      <c r="G39" s="34">
        <v>111</v>
      </c>
      <c r="H39" s="34">
        <v>1.5080000162124634</v>
      </c>
      <c r="I39" s="24">
        <v>1.53</v>
      </c>
      <c r="J39" s="24">
        <v>1.55</v>
      </c>
      <c r="K39" s="13"/>
      <c r="L39" s="22"/>
      <c r="M39" s="46" t="s">
        <v>93</v>
      </c>
      <c r="N39" s="31" t="str" cm="1">
        <f t="array" aca="1" ref="N39" ca="1">IF(INDIRECT("M" &amp; ROW())="x", INDIRECT("B" &amp; ROW()) &amp; IF(INDIRECT("E" &amp; ROW())="x", " in 2", " in 3"), "")</f>
        <v>Shuai Zhang in 2</v>
      </c>
    </row>
    <row r="40" spans="1:14" ht="171.6" x14ac:dyDescent="0.3">
      <c r="A40" s="36">
        <v>9</v>
      </c>
      <c r="B40" s="42" t="s">
        <v>88</v>
      </c>
      <c r="C40" s="36" t="s">
        <v>55</v>
      </c>
      <c r="D40" s="37">
        <v>0.1784</v>
      </c>
      <c r="E40" s="36"/>
      <c r="F40" s="36">
        <v>84</v>
      </c>
      <c r="G40" s="36">
        <v>117</v>
      </c>
      <c r="H40" s="36">
        <v>2.6700000762939453</v>
      </c>
      <c r="I40" s="24"/>
      <c r="J40" s="24"/>
      <c r="K40" s="47" t="s">
        <v>103</v>
      </c>
      <c r="L40" s="22">
        <v>7</v>
      </c>
      <c r="M40" s="22"/>
      <c r="N40" s="31" t="str" cm="1">
        <f t="array" aca="1" ref="N40" ca="1">IF(INDIRECT("M" &amp; ROW())="x", INDIRECT("B" &amp; ROW()) &amp; IF(INDIRECT("E" &amp; ROW())="x", " in 2", " in 3"), "")</f>
        <v/>
      </c>
    </row>
    <row r="41" spans="1:14" x14ac:dyDescent="0.3">
      <c r="A41" s="49">
        <v>10</v>
      </c>
      <c r="B41" s="54" t="s">
        <v>115</v>
      </c>
      <c r="C41" s="50" t="s">
        <v>116</v>
      </c>
      <c r="D41" s="51">
        <v>0.66439999999999999</v>
      </c>
      <c r="E41" s="50"/>
      <c r="F41" s="50">
        <v>104</v>
      </c>
      <c r="G41" s="50" t="s">
        <v>62</v>
      </c>
      <c r="H41" s="50">
        <v>2</v>
      </c>
      <c r="I41" s="24"/>
      <c r="J41" s="24">
        <v>1.9</v>
      </c>
      <c r="K41" s="45"/>
      <c r="L41" s="22"/>
      <c r="M41" s="46" t="s">
        <v>93</v>
      </c>
      <c r="N41" s="31" t="str" cm="1">
        <f t="array" aca="1" ref="N41" ca="1">IF(INDIRECT("M" &amp; ROW())="x", INDIRECT("B" &amp; ROW()) &amp; IF(INDIRECT("E" &amp; ROW())="x", " in 2", " in 3"), "")</f>
        <v>Kaja Juvan in 3</v>
      </c>
    </row>
    <row r="42" spans="1:14" ht="156" x14ac:dyDescent="0.3">
      <c r="A42" s="49"/>
      <c r="B42" s="55" t="s">
        <v>117</v>
      </c>
      <c r="C42" s="52" t="s">
        <v>65</v>
      </c>
      <c r="D42" s="53">
        <v>0.33560000000000001</v>
      </c>
      <c r="E42" s="52" t="s">
        <v>93</v>
      </c>
      <c r="F42" s="52">
        <v>90</v>
      </c>
      <c r="G42" s="52">
        <v>527</v>
      </c>
      <c r="H42" s="52">
        <v>1.8</v>
      </c>
      <c r="I42" s="24">
        <v>1.84</v>
      </c>
      <c r="J42" s="24">
        <v>2.1</v>
      </c>
      <c r="K42" s="47" t="s">
        <v>110</v>
      </c>
      <c r="L42" s="22">
        <v>6</v>
      </c>
      <c r="M42" s="22"/>
      <c r="N42" s="31" t="str" cm="1">
        <f t="array" aca="1" ref="N42" ca="1">IF(INDIRECT("M" &amp; ROW())="x", INDIRECT("B" &amp; ROW()) &amp; IF(INDIRECT("E" &amp; ROW())="x", " in 2", " in 3"), "")</f>
        <v/>
      </c>
    </row>
    <row r="43" spans="1:14" x14ac:dyDescent="0.3">
      <c r="A43" s="49">
        <v>11</v>
      </c>
      <c r="B43" s="56" t="s">
        <v>112</v>
      </c>
      <c r="C43" s="50" t="s">
        <v>113</v>
      </c>
      <c r="D43" s="51">
        <v>0.38919999999999999</v>
      </c>
      <c r="E43" s="50" t="s">
        <v>93</v>
      </c>
      <c r="F43" s="50">
        <v>53</v>
      </c>
      <c r="G43" s="50">
        <v>110</v>
      </c>
      <c r="H43" s="50">
        <v>1.4</v>
      </c>
      <c r="I43" s="24">
        <v>1.4</v>
      </c>
      <c r="J43" s="24">
        <v>1.45</v>
      </c>
      <c r="K43" s="45"/>
      <c r="L43" s="22"/>
      <c r="M43" s="46" t="s">
        <v>93</v>
      </c>
      <c r="N43" s="31" t="str" cm="1">
        <f t="array" aca="1" ref="N43" ca="1">IF(INDIRECT("M" &amp; ROW())="x", INDIRECT("B" &amp; ROW()) &amp; IF(INDIRECT("E" &amp; ROW())="x", " in 2", " in 3"), "")</f>
        <v>Alexandra Eala in 2</v>
      </c>
    </row>
    <row r="44" spans="1:14" ht="124.8" x14ac:dyDescent="0.3">
      <c r="A44" s="49"/>
      <c r="B44" s="55" t="s">
        <v>114</v>
      </c>
      <c r="C44" s="52" t="s">
        <v>65</v>
      </c>
      <c r="D44" s="53">
        <v>0.61080000000000001</v>
      </c>
      <c r="E44" s="52"/>
      <c r="F44" s="52">
        <v>305</v>
      </c>
      <c r="G44" s="52">
        <v>217</v>
      </c>
      <c r="H44" s="52">
        <v>3</v>
      </c>
      <c r="I44" s="24"/>
      <c r="J44" s="24"/>
      <c r="K44" s="47" t="s">
        <v>111</v>
      </c>
      <c r="L44" s="22">
        <v>7.5</v>
      </c>
      <c r="M44" s="22"/>
      <c r="N44" s="31" t="str" cm="1">
        <f t="array" aca="1" ref="N44" ca="1">IF(INDIRECT("M" &amp; ROW())="x", INDIRECT("B" &amp; ROW()) &amp; IF(INDIRECT("E" &amp; ROW())="x", " in 2", " in 3"), "")</f>
        <v/>
      </c>
    </row>
    <row r="45" spans="1:14" x14ac:dyDescent="0.3">
      <c r="A45" s="34">
        <v>12</v>
      </c>
      <c r="B45" s="43" t="s">
        <v>77</v>
      </c>
      <c r="C45" s="34" t="s">
        <v>78</v>
      </c>
      <c r="D45" s="35">
        <v>0.65700000000000003</v>
      </c>
      <c r="E45" s="34" t="s">
        <v>93</v>
      </c>
      <c r="F45" s="34">
        <v>89</v>
      </c>
      <c r="G45" s="34">
        <v>105</v>
      </c>
      <c r="H45" s="34">
        <v>1.3509999513626099</v>
      </c>
      <c r="I45" s="24">
        <v>1.37</v>
      </c>
      <c r="J45" s="24">
        <v>1.5</v>
      </c>
      <c r="K45" s="13"/>
      <c r="L45" s="22"/>
      <c r="M45" s="46" t="s">
        <v>93</v>
      </c>
      <c r="N45" s="31" t="str" cm="1">
        <f t="array" aca="1" ref="N45" ca="1">IF(INDIRECT("M" &amp; ROW())="x", INDIRECT("B" &amp; ROW()) &amp; IF(INDIRECT("E" &amp; ROW())="x", " in 2", " in 3"), "")</f>
        <v>Ajla Tomljanovic in 2</v>
      </c>
    </row>
    <row r="46" spans="1:14" ht="171.6" x14ac:dyDescent="0.3">
      <c r="A46" s="36">
        <v>12</v>
      </c>
      <c r="B46" s="42" t="s">
        <v>79</v>
      </c>
      <c r="C46" s="36" t="s">
        <v>65</v>
      </c>
      <c r="D46" s="37">
        <v>0.34300000000000003</v>
      </c>
      <c r="E46" s="36"/>
      <c r="F46" s="36">
        <v>65</v>
      </c>
      <c r="G46" s="36">
        <v>116</v>
      </c>
      <c r="H46" s="36">
        <v>3.3499999046325684</v>
      </c>
      <c r="I46" s="24"/>
      <c r="J46" s="24"/>
      <c r="K46" s="47" t="s">
        <v>100</v>
      </c>
      <c r="L46" s="22">
        <v>7</v>
      </c>
      <c r="M46" s="22"/>
      <c r="N46" s="31" t="str" cm="1">
        <f t="array" aca="1" ref="N46" ca="1">IF(INDIRECT("M" &amp; ROW())="x", INDIRECT("B" &amp; ROW()) &amp; IF(INDIRECT("E" &amp; ROW())="x", " in 2", " in 3"), "")</f>
        <v/>
      </c>
    </row>
    <row r="47" spans="1:14" x14ac:dyDescent="0.3">
      <c r="A47" s="22"/>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22"/>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22"/>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22"/>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22"/>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22"/>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22"/>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22"/>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22"/>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22"/>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22"/>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22"/>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22"/>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22"/>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22"/>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22"/>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22"/>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22"/>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22"/>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22"/>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22"/>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22"/>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22"/>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t="str">
        <f t="shared" ref="N293:N322" si="0">SUBSTITUTE(O293, "x",B293)</f>
        <v/>
      </c>
    </row>
    <row r="294" spans="1:14" x14ac:dyDescent="0.3">
      <c r="A294" s="10"/>
      <c r="B294" s="10"/>
      <c r="C294" s="10"/>
      <c r="D294" s="10"/>
      <c r="E294" s="11"/>
      <c r="F294" s="10"/>
      <c r="G294" s="10"/>
      <c r="H294" s="10"/>
      <c r="I294" s="12"/>
      <c r="J294" s="12"/>
      <c r="K294" s="13"/>
      <c r="L294" s="10"/>
      <c r="M294" s="10"/>
      <c r="N294" s="31" t="str">
        <f t="shared" si="0"/>
        <v/>
      </c>
    </row>
    <row r="295" spans="1:14" x14ac:dyDescent="0.3">
      <c r="A295" s="10"/>
      <c r="B295" s="10"/>
      <c r="C295" s="10"/>
      <c r="D295" s="10"/>
      <c r="E295" s="11"/>
      <c r="F295" s="10"/>
      <c r="G295" s="10"/>
      <c r="H295" s="10"/>
      <c r="I295" s="12"/>
      <c r="J295" s="12"/>
      <c r="K295" s="13"/>
      <c r="L295" s="10"/>
      <c r="M295" s="10"/>
      <c r="N295" s="31" t="str">
        <f t="shared" si="0"/>
        <v/>
      </c>
    </row>
    <row r="296" spans="1:14" x14ac:dyDescent="0.3">
      <c r="A296" s="10"/>
      <c r="B296" s="10"/>
      <c r="C296" s="10"/>
      <c r="D296" s="10"/>
      <c r="E296" s="11"/>
      <c r="F296" s="10"/>
      <c r="G296" s="10"/>
      <c r="H296" s="10"/>
      <c r="I296" s="12"/>
      <c r="J296" s="12"/>
      <c r="K296" s="13"/>
      <c r="L296" s="10"/>
      <c r="M296" s="10"/>
      <c r="N296" s="31" t="str">
        <f t="shared" si="0"/>
        <v/>
      </c>
    </row>
    <row r="297" spans="1:14" x14ac:dyDescent="0.3">
      <c r="A297" s="10"/>
      <c r="B297" s="10"/>
      <c r="C297" s="10"/>
      <c r="D297" s="10"/>
      <c r="E297" s="11"/>
      <c r="F297" s="10"/>
      <c r="G297" s="10"/>
      <c r="H297" s="10"/>
      <c r="I297" s="12"/>
      <c r="J297" s="12"/>
      <c r="K297" s="13"/>
      <c r="L297" s="10"/>
      <c r="M297" s="10"/>
      <c r="N297" s="31" t="str">
        <f t="shared" si="0"/>
        <v/>
      </c>
    </row>
    <row r="298" spans="1:14" x14ac:dyDescent="0.3">
      <c r="A298" s="10"/>
      <c r="B298" s="10"/>
      <c r="C298" s="10"/>
      <c r="D298" s="10"/>
      <c r="E298" s="11"/>
      <c r="F298" s="10"/>
      <c r="G298" s="10"/>
      <c r="H298" s="10"/>
      <c r="I298" s="12"/>
      <c r="J298" s="12"/>
      <c r="K298" s="13"/>
      <c r="L298" s="10"/>
      <c r="M298" s="10"/>
      <c r="N298" s="31" t="str">
        <f t="shared" si="0"/>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ref="N323:N373" si="1">SUBSTITUTE(O323, "x",B323)</f>
        <v/>
      </c>
    </row>
    <row r="324" spans="1:14" x14ac:dyDescent="0.3">
      <c r="A324" s="10"/>
      <c r="B324" s="10"/>
      <c r="C324" s="10"/>
      <c r="D324" s="10"/>
      <c r="E324" s="11"/>
      <c r="F324" s="10"/>
      <c r="G324" s="10"/>
      <c r="H324" s="10"/>
      <c r="I324" s="12"/>
      <c r="J324" s="12"/>
      <c r="K324" s="13"/>
      <c r="L324" s="10"/>
      <c r="M324" s="10"/>
      <c r="N324" s="31" t="str">
        <f t="shared" si="1"/>
        <v/>
      </c>
    </row>
    <row r="325" spans="1:14" x14ac:dyDescent="0.3">
      <c r="A325" s="10"/>
      <c r="B325" s="10"/>
      <c r="C325" s="10"/>
      <c r="D325" s="10"/>
      <c r="E325" s="11"/>
      <c r="F325" s="10"/>
      <c r="G325" s="10"/>
      <c r="H325" s="10"/>
      <c r="I325" s="12"/>
      <c r="J325" s="12"/>
      <c r="K325" s="13"/>
      <c r="L325" s="10"/>
      <c r="M325" s="10"/>
      <c r="N325" s="31" t="str">
        <f t="shared" si="1"/>
        <v/>
      </c>
    </row>
    <row r="326" spans="1:14" x14ac:dyDescent="0.3">
      <c r="A326" s="10"/>
      <c r="B326" s="10"/>
      <c r="C326" s="10"/>
      <c r="D326" s="10"/>
      <c r="E326" s="11"/>
      <c r="F326" s="10"/>
      <c r="G326" s="10"/>
      <c r="H326" s="10"/>
      <c r="I326" s="12"/>
      <c r="J326" s="12"/>
      <c r="K326" s="13"/>
      <c r="L326" s="10"/>
      <c r="M326" s="10"/>
      <c r="N326" s="31" t="str">
        <f t="shared" si="1"/>
        <v/>
      </c>
    </row>
    <row r="327" spans="1:14" x14ac:dyDescent="0.3">
      <c r="A327" s="10"/>
      <c r="B327" s="10"/>
      <c r="C327" s="10"/>
      <c r="D327" s="10"/>
      <c r="E327" s="11"/>
      <c r="F327" s="10"/>
      <c r="G327" s="10"/>
      <c r="H327" s="10"/>
      <c r="I327" s="12"/>
      <c r="J327" s="12"/>
      <c r="K327" s="13"/>
      <c r="L327" s="10"/>
      <c r="M327" s="10"/>
      <c r="N327" s="31" t="str">
        <f t="shared" si="1"/>
        <v/>
      </c>
    </row>
    <row r="328" spans="1:14" x14ac:dyDescent="0.3">
      <c r="A328" s="10"/>
      <c r="B328" s="10"/>
      <c r="C328" s="10"/>
      <c r="D328" s="10"/>
      <c r="E328" s="11"/>
      <c r="F328" s="10"/>
      <c r="G328" s="10"/>
      <c r="H328" s="10"/>
      <c r="I328" s="12"/>
      <c r="J328" s="12"/>
      <c r="K328" s="13"/>
      <c r="L328" s="10"/>
      <c r="M328" s="10"/>
      <c r="N328" s="31" t="str">
        <f t="shared" si="1"/>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sheetData>
  <sortState xmlns:xlrd2="http://schemas.microsoft.com/office/spreadsheetml/2017/richdata2" ref="A25:M72">
    <sortCondition ref="A25:A7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2025-10-21T08:03:06Z</dcterms:modified>
</cp:coreProperties>
</file>