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13_ncr:1_{A286AF8C-23E5-49A8-880B-B9CAD08E0F1B}" xr6:coauthVersionLast="47" xr6:coauthVersionMax="47" xr10:uidLastSave="{00000000-0000-0000-0000-000000000000}"/>
  <bookViews>
    <workbookView xWindow="-60" yWindow="216" windowWidth="23232" windowHeight="12072"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2" i="1" l="1" a="1"/>
  <c r="N172" i="1" a="1"/>
  <c r="N37" i="1" a="1"/>
  <c r="N148" i="1" a="1"/>
  <c r="N24" i="6" a="1"/>
  <c r="N75" i="1" a="1"/>
  <c r="N16" i="1" a="1"/>
  <c r="N79" i="1" a="1"/>
  <c r="N195" i="6" a="1"/>
  <c r="N64" i="1" a="1"/>
  <c r="N97" i="1" a="1"/>
  <c r="N100" i="1" a="1"/>
  <c r="N157" i="6" a="1"/>
  <c r="N92" i="6" a="1"/>
  <c r="N91" i="1" a="1"/>
  <c r="N142" i="6" a="1"/>
  <c r="N118" i="1" a="1"/>
  <c r="N48" i="1" a="1"/>
  <c r="N122" i="6" a="1"/>
  <c r="N56" i="6" a="1"/>
  <c r="N174" i="1" a="1"/>
  <c r="N132" i="6" a="1"/>
  <c r="N110" i="6" a="1"/>
  <c r="N80" i="6" a="1"/>
  <c r="N17" i="1" a="1"/>
  <c r="N141" i="6" a="1"/>
  <c r="N168" i="6" a="1"/>
  <c r="N41" i="1" a="1"/>
  <c r="N190" i="6" a="1"/>
  <c r="N152" i="6" a="1"/>
  <c r="N109" i="1" a="1"/>
  <c r="N66" i="1" a="1"/>
  <c r="N66" i="6" a="1"/>
  <c r="N8" i="6" a="1"/>
  <c r="N36" i="1" a="1"/>
  <c r="N194" i="6" a="1"/>
  <c r="N129" i="6" a="1"/>
  <c r="N89" i="1" a="1"/>
  <c r="N201" i="6" a="1"/>
  <c r="N144" i="1" a="1"/>
  <c r="N21" i="6" a="1"/>
  <c r="N61" i="6" a="1"/>
  <c r="N116" i="6" a="1"/>
  <c r="N82" i="1" a="1"/>
  <c r="N28" i="6" a="1"/>
  <c r="N160" i="6" a="1"/>
  <c r="N15" i="6" a="1"/>
  <c r="N51" i="6" a="1"/>
  <c r="N212" i="6" a="1"/>
  <c r="N124" i="6" a="1"/>
  <c r="N214" i="6" a="1"/>
  <c r="N7" i="6" a="1"/>
  <c r="N126" i="1" a="1"/>
  <c r="N14" i="1" a="1"/>
  <c r="N60" i="1" a="1"/>
  <c r="N106" i="6" a="1"/>
  <c r="N93" i="1" a="1"/>
  <c r="N32" i="1" a="1"/>
  <c r="N73" i="6" a="1"/>
  <c r="N182" i="6" a="1"/>
  <c r="N72" i="1" a="1"/>
  <c r="N77" i="6" a="1"/>
  <c r="N69" i="6" a="1"/>
  <c r="N86" i="1" a="1"/>
  <c r="N10" i="1" a="1"/>
  <c r="N27" i="1" a="1"/>
  <c r="N58" i="1" a="1"/>
  <c r="N120" i="6" a="1"/>
  <c r="N112" i="1" a="1"/>
  <c r="N127" i="1" a="1"/>
  <c r="N25" i="1" a="1"/>
  <c r="N198" i="6" a="1"/>
  <c r="N22" i="6" a="1"/>
  <c r="N164" i="6" a="1"/>
  <c r="N50" i="6" a="1"/>
  <c r="N54" i="6" a="1"/>
  <c r="N155" i="1" a="1"/>
  <c r="N154" i="1" a="1"/>
  <c r="N17" i="6" a="1"/>
  <c r="N48" i="6" a="1"/>
  <c r="N140" i="1" a="1"/>
  <c r="N30" i="6" a="1"/>
  <c r="N126" i="6" a="1"/>
  <c r="N61" i="1" a="1"/>
  <c r="N154" i="6" a="1"/>
  <c r="N43" i="6" a="1"/>
  <c r="N183" i="1" a="1"/>
  <c r="N53" i="1" a="1"/>
  <c r="N117" i="6" a="1"/>
  <c r="N159" i="1" a="1"/>
  <c r="N140" i="6" a="1"/>
  <c r="N135" i="1" a="1"/>
  <c r="N100" i="6" a="1"/>
  <c r="N87" i="1" a="1"/>
  <c r="N153" i="1" a="1"/>
  <c r="N90" i="6" a="1"/>
  <c r="N21" i="1" a="1"/>
  <c r="N83" i="1" a="1"/>
  <c r="N105" i="6" a="1"/>
  <c r="N49" i="1" a="1"/>
  <c r="N20" i="6" a="1"/>
  <c r="N117" i="1" a="1"/>
  <c r="N158" i="6" a="1"/>
  <c r="N44" i="1" a="1"/>
  <c r="N58" i="6" a="1"/>
  <c r="N67" i="1" a="1"/>
  <c r="N80" i="1" a="1"/>
  <c r="N175" i="1" a="1"/>
  <c r="N90" i="1" a="1"/>
  <c r="N182" i="1" a="1"/>
  <c r="N84" i="1" a="1"/>
  <c r="N186" i="6" a="1"/>
  <c r="N116" i="1" a="1"/>
  <c r="N163" i="1" a="1"/>
  <c r="N181" i="1" a="1"/>
  <c r="N199" i="6" a="1"/>
  <c r="N65" i="6" a="1"/>
  <c r="N110" i="1" a="1"/>
  <c r="N196" i="6" a="1"/>
  <c r="N163" i="6" a="1"/>
  <c r="N46" i="6" a="1"/>
  <c r="N167" i="6" a="1"/>
  <c r="N18" i="1" a="1"/>
  <c r="N51" i="1" a="1"/>
  <c r="N170" i="6" a="1"/>
  <c r="N16" i="6" a="1"/>
  <c r="N157" i="1" a="1"/>
  <c r="N52" i="6" a="1"/>
  <c r="N115" i="6" a="1"/>
  <c r="N147" i="6" a="1"/>
  <c r="N50" i="1" a="1"/>
  <c r="N102" i="6" a="1"/>
  <c r="N35" i="1" a="1"/>
  <c r="N181" i="6" a="1"/>
  <c r="N22" i="1" a="1"/>
  <c r="N31" i="6" a="1"/>
  <c r="N179" i="1" a="1"/>
  <c r="N25" i="6" a="1"/>
  <c r="N122" i="1" a="1"/>
  <c r="N23" i="6" a="1"/>
  <c r="N71" i="6" a="1"/>
  <c r="N161" i="1" a="1"/>
  <c r="N145" i="1" a="1"/>
  <c r="N170" i="1" a="1"/>
  <c r="N175" i="6" a="1"/>
  <c r="N208" i="6" a="1"/>
  <c r="N127" i="6" a="1"/>
  <c r="N15" i="1" a="1"/>
  <c r="N27" i="6" a="1"/>
  <c r="N183" i="6" a="1"/>
  <c r="N166" i="1" a="1"/>
  <c r="N131" i="6" a="1"/>
  <c r="N88" i="6" a="1"/>
  <c r="N55" i="6" a="1"/>
  <c r="N138" i="6" a="1"/>
  <c r="N77" i="1" a="1"/>
  <c r="N189" i="6" a="1"/>
  <c r="N178" i="1" a="1"/>
  <c r="N63" i="6" a="1"/>
  <c r="N130" i="1" a="1"/>
  <c r="N155" i="6" a="1"/>
  <c r="N168" i="1" a="1"/>
  <c r="N203" i="6" a="1"/>
  <c r="N114" i="6" a="1"/>
  <c r="N147" i="1" a="1"/>
  <c r="N106" i="1" a="1"/>
  <c r="N96" i="6" a="1"/>
  <c r="N134" i="6" a="1"/>
  <c r="N101" i="6" a="1"/>
  <c r="N124" i="1" a="1"/>
  <c r="N81" i="6" a="1"/>
  <c r="N152" i="1" a="1"/>
  <c r="N59" i="1" a="1"/>
  <c r="N98" i="1" a="1"/>
  <c r="N9" i="6" a="1"/>
  <c r="N30" i="1" a="1"/>
  <c r="N185" i="6" a="1"/>
  <c r="N139" i="1" a="1"/>
  <c r="N161" i="6" a="1"/>
  <c r="N171" i="6" a="1"/>
  <c r="N136" i="1" a="1"/>
  <c r="N54" i="1" a="1"/>
  <c r="N108" i="6" a="1"/>
  <c r="N33" i="6" a="1"/>
  <c r="N137" i="1" a="1"/>
  <c r="N70" i="6" a="1"/>
  <c r="N86" i="6" a="1"/>
  <c r="N41" i="6" a="1"/>
  <c r="N149" i="1" a="1"/>
  <c r="N55" i="1" a="1"/>
  <c r="N96" i="1" a="1"/>
  <c r="N74" i="1" a="1"/>
  <c r="N187" i="6" a="1"/>
  <c r="N38" i="6" a="1"/>
  <c r="N92" i="1" a="1"/>
  <c r="N46" i="1" a="1"/>
  <c r="N169" i="1" a="1"/>
  <c r="N76" i="1" a="1"/>
  <c r="N210" i="6" a="1"/>
  <c r="N98" i="6" a="1"/>
  <c r="N125" i="6" a="1"/>
  <c r="N177" i="6" a="1"/>
  <c r="N204" i="6" a="1"/>
  <c r="N174" i="6" a="1"/>
  <c r="N156" i="1" a="1"/>
  <c r="N139" i="6" a="1"/>
  <c r="N107" i="6" a="1"/>
  <c r="N104" i="6" a="1"/>
  <c r="N141" i="1" a="1"/>
  <c r="N85" i="6" a="1"/>
  <c r="N125" i="1" a="1"/>
  <c r="N79" i="6" a="1"/>
  <c r="N12" i="6" a="1"/>
  <c r="N173" i="6" a="1"/>
  <c r="N26" i="6" a="1"/>
  <c r="N115" i="1" a="1"/>
  <c r="N112" i="6" a="1"/>
  <c r="N148" i="6" a="1"/>
  <c r="N11" i="1" a="1"/>
  <c r="N68" i="1" a="1"/>
  <c r="N153" i="6" a="1"/>
  <c r="N13" i="1" a="1"/>
  <c r="N104" i="1" a="1"/>
  <c r="N171" i="1" a="1"/>
  <c r="N158" i="1" a="1"/>
  <c r="N131" i="1" a="1"/>
  <c r="N39" i="1" a="1"/>
  <c r="N121" i="1" a="1"/>
  <c r="N128" i="6" a="1"/>
  <c r="N176" i="1" a="1"/>
  <c r="N68" i="6" a="1"/>
  <c r="N97" i="6" a="1"/>
  <c r="N32" i="6" a="1"/>
  <c r="N64" i="6" a="1"/>
  <c r="N31" i="1" a="1"/>
  <c r="N19" i="6" a="1"/>
  <c r="N108" i="1" a="1"/>
  <c r="N151" i="6" a="1"/>
  <c r="N177" i="1" a="1"/>
  <c r="N193" i="6" a="1"/>
  <c r="N188" i="6" a="1"/>
  <c r="N123" i="6" a="1"/>
  <c r="N176" i="6" a="1"/>
  <c r="N109" i="6" a="1"/>
  <c r="N107" i="1" a="1"/>
  <c r="N34" i="1" a="1"/>
  <c r="N162" i="6" a="1"/>
  <c r="N205" i="6" a="1"/>
  <c r="N76" i="6" a="1"/>
  <c r="N146" i="6" a="1"/>
  <c r="N202" i="6" a="1"/>
  <c r="N29" i="1" a="1"/>
  <c r="N88" i="1" a="1"/>
  <c r="N103" i="6" a="1"/>
  <c r="N38" i="1" a="1"/>
  <c r="N120" i="1" a="1"/>
  <c r="N49" i="6" a="1"/>
  <c r="N72" i="6" a="1"/>
  <c r="N132" i="1" a="1"/>
  <c r="N211" i="6" a="1"/>
  <c r="N10" i="6" a="1"/>
  <c r="N145" i="6" a="1"/>
  <c r="N150" i="1" a="1"/>
  <c r="N57" i="6" a="1"/>
  <c r="N47" i="6" a="1"/>
  <c r="N136" i="6" a="1"/>
  <c r="N180" i="1" a="1"/>
  <c r="N89" i="6" a="1"/>
  <c r="N44" i="6" a="1"/>
  <c r="N213" i="6" a="1"/>
  <c r="N128" i="1" a="1"/>
  <c r="N45" i="6" a="1"/>
  <c r="N135" i="6" a="1"/>
  <c r="N180" i="6" a="1"/>
  <c r="N87" i="6" a="1"/>
  <c r="N130" i="6" a="1"/>
  <c r="N150" i="6" a="1"/>
  <c r="N165" i="1" a="1"/>
  <c r="N53" i="6" a="1"/>
  <c r="N69" i="1" a="1"/>
  <c r="N42" i="6" a="1"/>
  <c r="N164" i="1" a="1"/>
  <c r="N167" i="1" a="1"/>
  <c r="N67" i="6" a="1"/>
  <c r="N160" i="1" a="1"/>
  <c r="N151" i="1" a="1"/>
  <c r="N149" i="6" a="1"/>
  <c r="N95" i="6" a="1"/>
  <c r="N12" i="1" a="1"/>
  <c r="N57" i="1" a="1"/>
  <c r="N121" i="6" a="1"/>
  <c r="N119" i="6" a="1"/>
  <c r="N111" i="6" a="1"/>
  <c r="N63" i="1" a="1"/>
  <c r="N169" i="6" a="1"/>
  <c r="N82" i="6" a="1"/>
  <c r="N7" i="1" a="1"/>
  <c r="N83" i="6" a="1"/>
  <c r="N143" i="1" a="1"/>
  <c r="N81" i="1" a="1"/>
  <c r="N11" i="6" a="1"/>
  <c r="N78" i="1" a="1"/>
  <c r="N71" i="1" a="1"/>
  <c r="N45" i="1" a="1"/>
  <c r="N29" i="6" a="1"/>
  <c r="N93" i="6" a="1"/>
  <c r="N52" i="1" a="1"/>
  <c r="N43" i="1" a="1"/>
  <c r="N99" i="6" a="1"/>
  <c r="N101" i="1" a="1"/>
  <c r="N94" i="1" a="1"/>
  <c r="N73" i="1" a="1"/>
  <c r="N34" i="6" a="1"/>
  <c r="N165" i="6" a="1"/>
  <c r="N75" i="6" a="1"/>
  <c r="N134" i="1" a="1"/>
  <c r="N94" i="6" a="1"/>
  <c r="N37" i="6" a="1"/>
  <c r="N47" i="1" a="1"/>
  <c r="N173" i="1" a="1"/>
  <c r="N143" i="6" a="1"/>
  <c r="N40" i="1" a="1"/>
  <c r="N114" i="1" a="1"/>
  <c r="N40" i="6" a="1"/>
  <c r="N113" i="6" a="1"/>
  <c r="N99" i="1" a="1"/>
  <c r="N133" i="6" a="1"/>
  <c r="N36" i="6" a="1"/>
  <c r="N146" i="1" a="1"/>
  <c r="N118" i="6" a="1"/>
  <c r="N28" i="1" a="1"/>
  <c r="N26" i="1" a="1"/>
  <c r="N191" i="6" a="1"/>
  <c r="N35" i="6" a="1"/>
  <c r="N13" i="6" a="1"/>
  <c r="N23" i="1" a="1"/>
  <c r="N113" i="1" a="1"/>
  <c r="N91" i="6" a="1"/>
  <c r="N85" i="1" a="1"/>
  <c r="N129" i="1" a="1"/>
  <c r="N95" i="1" a="1"/>
  <c r="N62" i="1" a="1"/>
  <c r="N159" i="6" a="1"/>
  <c r="N102" i="1" a="1"/>
  <c r="N14" i="6" a="1"/>
  <c r="N123" i="1" a="1"/>
  <c r="N137" i="6" a="1"/>
  <c r="N59" i="6" a="1"/>
  <c r="N84" i="6" a="1"/>
  <c r="N8" i="1" a="1"/>
  <c r="N144" i="6" a="1"/>
  <c r="N184" i="6" a="1"/>
  <c r="N62" i="6" a="1"/>
  <c r="N207" i="6" a="1"/>
  <c r="N138" i="1" a="1"/>
  <c r="N70" i="1" a="1"/>
  <c r="N209" i="6" a="1"/>
  <c r="N192" i="6" a="1"/>
  <c r="N200" i="6" a="1"/>
  <c r="N33" i="1" a="1"/>
  <c r="N78" i="6" a="1"/>
  <c r="N156" i="6" a="1"/>
  <c r="N74" i="6" a="1"/>
  <c r="N172" i="6" a="1"/>
  <c r="N65" i="1" a="1"/>
  <c r="N111" i="1" a="1"/>
  <c r="N39" i="6" a="1"/>
  <c r="N105" i="1" a="1"/>
  <c r="N103" i="1" a="1"/>
  <c r="N133" i="1" a="1"/>
  <c r="N119" i="1" a="1"/>
  <c r="N162" i="1" a="1"/>
  <c r="N179" i="6" a="1"/>
  <c r="N60" i="6" a="1"/>
  <c r="N206" i="6" a="1"/>
  <c r="N142" i="1" a="1"/>
  <c r="N178" i="6" a="1"/>
  <c r="N166" i="6" a="1"/>
  <c r="N56" i="1" a="1"/>
  <c r="N9" i="1" a="1"/>
  <c r="N197" i="6" a="1"/>
  <c r="N197" i="6" l="1"/>
  <c r="N9" i="1"/>
  <c r="N56" i="1"/>
  <c r="N166" i="6"/>
  <c r="N178" i="6"/>
  <c r="N142" i="1"/>
  <c r="N206" i="6"/>
  <c r="N60" i="6"/>
  <c r="N179" i="6"/>
  <c r="N162" i="1"/>
  <c r="N119" i="1"/>
  <c r="N133" i="1"/>
  <c r="N103" i="1"/>
  <c r="N105" i="1"/>
  <c r="N39" i="6"/>
  <c r="N111" i="1"/>
  <c r="N65" i="1"/>
  <c r="N172" i="6"/>
  <c r="N74" i="6"/>
  <c r="N156" i="6"/>
  <c r="N78" i="6"/>
  <c r="N33" i="1"/>
  <c r="N200" i="6"/>
  <c r="N192" i="6"/>
  <c r="N209" i="6"/>
  <c r="N70" i="1"/>
  <c r="N138" i="1"/>
  <c r="N207" i="6"/>
  <c r="N62" i="6"/>
  <c r="N184" i="6"/>
  <c r="N144" i="6"/>
  <c r="N8" i="1"/>
  <c r="O8" i="1" s="1"/>
  <c r="N84" i="6"/>
  <c r="N59" i="6"/>
  <c r="N137" i="6"/>
  <c r="N123" i="1"/>
  <c r="N14" i="6"/>
  <c r="N102" i="1"/>
  <c r="N159" i="6"/>
  <c r="N62" i="1"/>
  <c r="N95" i="1"/>
  <c r="N129" i="1"/>
  <c r="N85" i="1"/>
  <c r="N91" i="6"/>
  <c r="N113" i="1"/>
  <c r="N23" i="1"/>
  <c r="N13" i="6"/>
  <c r="N35" i="6"/>
  <c r="N191" i="6"/>
  <c r="N26" i="1"/>
  <c r="N28" i="1"/>
  <c r="N118" i="6"/>
  <c r="N146" i="1"/>
  <c r="N36" i="6"/>
  <c r="N133" i="6"/>
  <c r="N99" i="1"/>
  <c r="N113" i="6"/>
  <c r="N40" i="6"/>
  <c r="N114" i="1"/>
  <c r="N40" i="1"/>
  <c r="N143" i="6"/>
  <c r="N173" i="1"/>
  <c r="N47" i="1"/>
  <c r="N37" i="6"/>
  <c r="N94" i="6"/>
  <c r="N134" i="1"/>
  <c r="N75" i="6"/>
  <c r="N165" i="6"/>
  <c r="N34" i="6"/>
  <c r="N73" i="1"/>
  <c r="N94" i="1"/>
  <c r="N101" i="1"/>
  <c r="N99" i="6"/>
  <c r="N43" i="1"/>
  <c r="N52" i="1"/>
  <c r="N93" i="6"/>
  <c r="N29" i="6"/>
  <c r="N45" i="1"/>
  <c r="N71" i="1"/>
  <c r="N78" i="1"/>
  <c r="N11" i="6"/>
  <c r="N81" i="1"/>
  <c r="N143" i="1"/>
  <c r="N83" i="6"/>
  <c r="N7" i="1"/>
  <c r="O7" i="1" s="1"/>
  <c r="N82" i="6"/>
  <c r="N169" i="6"/>
  <c r="N63" i="1"/>
  <c r="N111" i="6"/>
  <c r="N119" i="6"/>
  <c r="N121" i="6"/>
  <c r="N57" i="1"/>
  <c r="N12" i="1"/>
  <c r="N95" i="6"/>
  <c r="N149" i="6"/>
  <c r="N151" i="1"/>
  <c r="N160" i="1"/>
  <c r="N67" i="6"/>
  <c r="N167" i="1"/>
  <c r="N164" i="1"/>
  <c r="N42" i="6"/>
  <c r="N69" i="1"/>
  <c r="N53" i="6"/>
  <c r="N165" i="1"/>
  <c r="N150" i="6"/>
  <c r="N130" i="6"/>
  <c r="N87" i="6"/>
  <c r="N180" i="6"/>
  <c r="N135" i="6"/>
  <c r="N45" i="6"/>
  <c r="N128" i="1"/>
  <c r="N213" i="6"/>
  <c r="N44" i="6"/>
  <c r="N89" i="6"/>
  <c r="N180" i="1"/>
  <c r="N136" i="6"/>
  <c r="N47" i="6"/>
  <c r="N57" i="6"/>
  <c r="N150" i="1"/>
  <c r="N145" i="6"/>
  <c r="N10" i="6"/>
  <c r="N211" i="6"/>
  <c r="N132" i="1"/>
  <c r="N72" i="6"/>
  <c r="N49" i="6"/>
  <c r="N120" i="1"/>
  <c r="N38" i="1"/>
  <c r="N103" i="6"/>
  <c r="N88" i="1"/>
  <c r="N29" i="1"/>
  <c r="N202" i="6"/>
  <c r="N146" i="6"/>
  <c r="N76" i="6"/>
  <c r="N205" i="6"/>
  <c r="N162" i="6"/>
  <c r="N34" i="1"/>
  <c r="N107" i="1"/>
  <c r="N109" i="6"/>
  <c r="N176" i="6"/>
  <c r="N123" i="6"/>
  <c r="N188" i="6"/>
  <c r="N193" i="6"/>
  <c r="N177" i="1"/>
  <c r="N151" i="6"/>
  <c r="N108" i="1"/>
  <c r="N19" i="6"/>
  <c r="N31" i="1"/>
  <c r="N64" i="6"/>
  <c r="N32" i="6"/>
  <c r="N97" i="6"/>
  <c r="N68" i="6"/>
  <c r="N176" i="1"/>
  <c r="N128" i="6"/>
  <c r="N121" i="1"/>
  <c r="N39" i="1"/>
  <c r="N131" i="1"/>
  <c r="N158" i="1"/>
  <c r="N171" i="1"/>
  <c r="N104" i="1"/>
  <c r="N13" i="1"/>
  <c r="N153" i="6"/>
  <c r="N68" i="1"/>
  <c r="N11" i="1"/>
  <c r="N148" i="6"/>
  <c r="N112" i="6"/>
  <c r="N115" i="1"/>
  <c r="N26" i="6"/>
  <c r="N173" i="6"/>
  <c r="N12" i="6"/>
  <c r="N79" i="6"/>
  <c r="N125" i="1"/>
  <c r="N85" i="6"/>
  <c r="N141" i="1"/>
  <c r="N104" i="6"/>
  <c r="N107" i="6"/>
  <c r="N139" i="6"/>
  <c r="N156" i="1"/>
  <c r="N174" i="6"/>
  <c r="N204" i="6"/>
  <c r="N177" i="6"/>
  <c r="N125" i="6"/>
  <c r="N98" i="6"/>
  <c r="N210" i="6"/>
  <c r="N76" i="1"/>
  <c r="N169" i="1"/>
  <c r="N46" i="1"/>
  <c r="N92" i="1"/>
  <c r="N38" i="6"/>
  <c r="N187" i="6"/>
  <c r="N74" i="1"/>
  <c r="N96" i="1"/>
  <c r="N55" i="1"/>
  <c r="N149" i="1"/>
  <c r="N41" i="6"/>
  <c r="N86" i="6"/>
  <c r="N70" i="6"/>
  <c r="N137" i="1"/>
  <c r="N33" i="6"/>
  <c r="N108" i="6"/>
  <c r="N54" i="1"/>
  <c r="N136" i="1"/>
  <c r="N171" i="6"/>
  <c r="N161" i="6"/>
  <c r="N139" i="1"/>
  <c r="N185" i="6"/>
  <c r="N30" i="1"/>
  <c r="N9" i="6"/>
  <c r="N98" i="1"/>
  <c r="N59" i="1"/>
  <c r="N152" i="1"/>
  <c r="N81" i="6"/>
  <c r="N124" i="1"/>
  <c r="N101" i="6"/>
  <c r="N134" i="6"/>
  <c r="N96" i="6"/>
  <c r="N106" i="1"/>
  <c r="N147" i="1"/>
  <c r="N114" i="6"/>
  <c r="N203" i="6"/>
  <c r="N168" i="1"/>
  <c r="N155" i="6"/>
  <c r="N130" i="1"/>
  <c r="N63" i="6"/>
  <c r="N178" i="1"/>
  <c r="N189" i="6"/>
  <c r="N77" i="1"/>
  <c r="N138" i="6"/>
  <c r="N55" i="6"/>
  <c r="N88" i="6"/>
  <c r="N131" i="6"/>
  <c r="N166" i="1"/>
  <c r="N183" i="6"/>
  <c r="N27" i="6"/>
  <c r="N15" i="1"/>
  <c r="N127" i="6"/>
  <c r="N208" i="6"/>
  <c r="N175" i="6"/>
  <c r="N170" i="1"/>
  <c r="N145" i="1"/>
  <c r="N161" i="1"/>
  <c r="N71" i="6"/>
  <c r="N23" i="6"/>
  <c r="N122" i="1"/>
  <c r="N25" i="6"/>
  <c r="N179" i="1"/>
  <c r="N31" i="6"/>
  <c r="N22" i="1"/>
  <c r="N181" i="6"/>
  <c r="N35" i="1"/>
  <c r="N102" i="6"/>
  <c r="N50" i="1"/>
  <c r="N147" i="6"/>
  <c r="N115" i="6"/>
  <c r="N52" i="6"/>
  <c r="N157" i="1"/>
  <c r="N16" i="6"/>
  <c r="N170" i="6"/>
  <c r="N51" i="1"/>
  <c r="N18" i="1"/>
  <c r="N167" i="6"/>
  <c r="N46" i="6"/>
  <c r="N163" i="6"/>
  <c r="N196" i="6"/>
  <c r="N110" i="1"/>
  <c r="N65" i="6"/>
  <c r="N199" i="6"/>
  <c r="N181" i="1"/>
  <c r="N163" i="1"/>
  <c r="N116" i="1"/>
  <c r="N186" i="6"/>
  <c r="N84" i="1"/>
  <c r="N182" i="1"/>
  <c r="N90" i="1"/>
  <c r="N175" i="1"/>
  <c r="N80" i="1"/>
  <c r="N67" i="1"/>
  <c r="N58" i="6"/>
  <c r="N44" i="1"/>
  <c r="N158" i="6"/>
  <c r="N117" i="1"/>
  <c r="N20" i="6"/>
  <c r="N49" i="1"/>
  <c r="N105" i="6"/>
  <c r="N83" i="1"/>
  <c r="N21" i="1"/>
  <c r="N90" i="6"/>
  <c r="N153" i="1"/>
  <c r="N87" i="1"/>
  <c r="N100" i="6"/>
  <c r="N135" i="1"/>
  <c r="N140" i="6"/>
  <c r="N159" i="1"/>
  <c r="N117" i="6"/>
  <c r="N53" i="1"/>
  <c r="N183" i="1"/>
  <c r="N43" i="6"/>
  <c r="N154" i="6"/>
  <c r="N61" i="1"/>
  <c r="N126" i="6"/>
  <c r="N30" i="6"/>
  <c r="N140" i="1"/>
  <c r="N48" i="6"/>
  <c r="N17" i="6"/>
  <c r="N154" i="1"/>
  <c r="N155" i="1"/>
  <c r="N54" i="6"/>
  <c r="N50" i="6"/>
  <c r="N164" i="6"/>
  <c r="N22" i="6"/>
  <c r="N198" i="6"/>
  <c r="N25" i="1"/>
  <c r="N127" i="1"/>
  <c r="N112" i="1"/>
  <c r="N120" i="6"/>
  <c r="N58" i="1"/>
  <c r="N27" i="1"/>
  <c r="N10" i="1"/>
  <c r="N86" i="1"/>
  <c r="N69" i="6"/>
  <c r="N77" i="6"/>
  <c r="N72" i="1"/>
  <c r="N182" i="6"/>
  <c r="N73" i="6"/>
  <c r="N32" i="1"/>
  <c r="N93" i="1"/>
  <c r="N106" i="6"/>
  <c r="N60" i="1"/>
  <c r="N14" i="1"/>
  <c r="N126" i="1"/>
  <c r="N7" i="6"/>
  <c r="N214" i="6"/>
  <c r="N124" i="6"/>
  <c r="N212" i="6"/>
  <c r="N51" i="6"/>
  <c r="N15" i="6"/>
  <c r="N160" i="6"/>
  <c r="N28" i="6"/>
  <c r="N82" i="1"/>
  <c r="N116" i="6"/>
  <c r="N61" i="6"/>
  <c r="N21" i="6"/>
  <c r="N144" i="1"/>
  <c r="N201" i="6"/>
  <c r="N89" i="1"/>
  <c r="N129" i="6"/>
  <c r="N194" i="6"/>
  <c r="N36" i="1"/>
  <c r="N8" i="6"/>
  <c r="N66" i="6"/>
  <c r="N66" i="1"/>
  <c r="N109" i="1"/>
  <c r="N152" i="6"/>
  <c r="N190" i="6"/>
  <c r="N41" i="1"/>
  <c r="N168" i="6"/>
  <c r="N141" i="6"/>
  <c r="N17" i="1"/>
  <c r="N80" i="6"/>
  <c r="N110" i="6"/>
  <c r="N132" i="6"/>
  <c r="N174" i="1"/>
  <c r="N56" i="6"/>
  <c r="N122" i="6"/>
  <c r="N48" i="1"/>
  <c r="N118" i="1"/>
  <c r="N142" i="6"/>
  <c r="N91" i="1"/>
  <c r="N92" i="6"/>
  <c r="N157" i="6"/>
  <c r="N100" i="1"/>
  <c r="N97" i="1"/>
  <c r="N64" i="1"/>
  <c r="N195" i="6"/>
  <c r="N79" i="1"/>
  <c r="N16" i="1"/>
  <c r="N75" i="1"/>
  <c r="N24" i="6"/>
  <c r="N148" i="1"/>
  <c r="N37" i="1"/>
  <c r="N172" i="1"/>
  <c r="N42"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<sst xmlns="http://schemas.openxmlformats.org/spreadsheetml/2006/main" count="250" uniqueCount="145">
  <si>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</si>
  <si>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</si>
  <si>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</si>
  <si>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</si>
  <si>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</si>
  <si>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</si>
  <si>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</si>
  <si>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</si>
  <si>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</si>
  <si>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</si>
  <si>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</si>
  <si>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</si>
  <si>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</si>
  <si>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</si>
  <si>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</si>
  <si>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</si>
  <si>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</si>
  <si>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</si>
  <si>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</si>
  <si>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</si>
  <si>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</si>
  <si>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</si>
  <si>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</si>
  <si>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</si>
  <si>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</si>
  <si>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</si>
  <si>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</si>
  <si>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</si>
  <si>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</si>
  <si>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</si>
  <si>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</si>
  <si>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</si>
  <si>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</si>
  <si>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</si>
  <si>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</si>
  <si>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</si>
  <si>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</si>
  <si>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</si>
  <si>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</si>
  <si>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</si>
  <si>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</si>
  <si>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</si>
  <si>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</si>
  <si>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</si>
  <si>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</si>
  <si>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</si>
  <si>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</si>
  <si>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</si>
  <si>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</si>
  <si>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</si>
  <si>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</si>
  <si>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</si>
  <si>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</si>
  <si>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Toray Pan Pacific Open - Tokyo, World Tour, JPN, Hard, 20/10/2025, $1.064M, WTA 500                                                                                                                                                                                                                                                        </t>
  </si>
  <si>
    <t>Maya Joint</t>
  </si>
  <si>
    <t>AUS</t>
  </si>
  <si>
    <t>Karolina Muchova</t>
  </si>
  <si>
    <t>CZE</t>
  </si>
  <si>
    <t>Diana Shnaider</t>
  </si>
  <si>
    <t>RUS</t>
  </si>
  <si>
    <t>Anna Kalinskaya</t>
  </si>
  <si>
    <t>Mccartney Kessler</t>
  </si>
  <si>
    <t>USA</t>
  </si>
  <si>
    <t>Linda Noskova</t>
  </si>
  <si>
    <t>Victoria Mboko</t>
  </si>
  <si>
    <t>CAN</t>
  </si>
  <si>
    <t>Eva Lys</t>
  </si>
  <si>
    <t>GER</t>
  </si>
  <si>
    <t xml:space="preserve">Guangzhou Open - Guangzhou, World Tour, CHN, Hard, 20/10/2025, $275K, WTA 250                                                                                                                                                                                                                                                        </t>
  </si>
  <si>
    <t>Lulu Sun</t>
  </si>
  <si>
    <t>NZL</t>
  </si>
  <si>
    <t>Yafan Wang</t>
  </si>
  <si>
    <t>CHN</t>
  </si>
  <si>
    <t>Shuai Zhang</t>
  </si>
  <si>
    <t>Veronika Erjavec</t>
  </si>
  <si>
    <t>SLO</t>
  </si>
  <si>
    <t>Xiyu Wang</t>
  </si>
  <si>
    <t>Elisabetta Cocciaretto</t>
  </si>
  <si>
    <t>ITA</t>
  </si>
  <si>
    <t>Maria Camila Osorio Serrano</t>
  </si>
  <si>
    <t>COL</t>
  </si>
  <si>
    <t>Ann Li</t>
  </si>
  <si>
    <t>x</t>
  </si>
  <si>
    <r>
      <t xml:space="preserve">H2H 1-1. Most recent March 2025, hard, Kessler in 3rd set tie break. Noskova won on hard in Jan 2024, 3 sets. Hard win %'s favour Kessler.
Kessler reached the 2nd round last year. Quarter finals in Ningbo 2025, 4th Round in Beijing 2025, 4th Round in Montreal 2025, 3rd Round in Miami 2025, Final in Austin 2025, 3rd Round in Dubai 2025, Title in Hobart 2025.
Noskova reached the 3rd Round in Wuhan 2025, Final in Beijing 2025, 3rd Round at the US Open 2025, Quarter finals in Monterrey 2025, Final in Prague 2025, Quarter finals in Dubai 2025, 3rd Round in Doha 2025, Semi finals in Abu Dhabi 2025.
12 month and 2025 stats favour Noskova. Stats for their last 10 on hard also favour her on serve. Chance of 3 sets. 
</t>
    </r>
    <r>
      <rPr>
        <b/>
        <sz val="12"/>
        <color theme="1"/>
        <rFont val="Calibri"/>
        <family val="2"/>
        <scheme val="minor"/>
      </rPr>
      <t>Back Noskova around 2.20 to 2.30 and remove liability at 1.70.</t>
    </r>
  </si>
  <si>
    <r>
      <t xml:space="preserve">Mboko 1-0 (May 2025, clay, 2 sets). Hard win %'s favour Mboko.
Mboko won the Title in Montreal 2025. She had not won a set since. 2 sets win over Andreescu in the 1st round.  
Lys has come through the qual rounds. Very easy win over Boulter in the 1st round. Quarter finals in Beijing 2025, Quarter finals in Cleveland 2025, 3rd Round in Montreal 2025, 4th Round at the Australian Open 2025, Quarter finals in Osaka 2024.
12 month hard stats favour Lys overall. Stats in the last month favour Lys.
</t>
    </r>
    <r>
      <rPr>
        <b/>
        <sz val="12"/>
        <color theme="1"/>
        <rFont val="Calibri"/>
        <family val="2"/>
        <scheme val="minor"/>
      </rPr>
      <t>Back Lys around 2.10 to 2.30 and remove liability at 1.70.</t>
    </r>
  </si>
  <si>
    <r>
      <t xml:space="preserve">1st meeting. Hard win %'s are fairly even. 
Shnaider reached the Semi final last year. Easy win over Yastremska in the 1st round. Semi finals in Ningbo 2025, Title in Monterrey 2025, 3rd Round at the Australian Open 2025, Quarter finals in Adelaide 2025, Title in Hong Kong 2024.
Kalinskaya had an easy win over Lamens in the 1st round. She reached the 3rd Round at the US Open 2025, Quarter finals in Cincinnati 2025, 3rd Round in Montreal 2025, Final in Washington 2025, Quarter finals in Ningbo 2024.
12 month hard stats are stronger for Shnaider. 2025 stats are more even. Stats for their last 10 on hard favour Kalinskaya on serve. Recent performances favour Shnaider. 
</t>
    </r>
    <r>
      <rPr>
        <b/>
        <sz val="12"/>
        <color theme="1"/>
        <rFont val="Calibri"/>
        <family val="2"/>
        <scheme val="minor"/>
      </rPr>
      <t>Back Shnaider around 2.20 to 2.30 and remove liability at 1.70.</t>
    </r>
  </si>
  <si>
    <r>
      <t xml:space="preserve">1st meeting. Hard win %'s are a little better for Muchova. 
Joint had a 3 sets win over Golubic in the 1st round. She reached the 3rd Round in Beijing 2025, Semi finals in Seoul 2025, 3rd Round in Cincinnati 2025, Quarter finals in Merida 2025, Semi finals in Hobart 2025.
Muchova came through the 1st round when Vondrousova retired in set 2. She reached 2nd rounds in Wuhan and Ningbo. 4th Round in Beijing 2025, Quarter finals at the US Open 2025, 4th Round in Montreal 2025, 4th Round in Indian Wells 2025, Semi finals in Dubai 2025, Semi finals in Ningbo 2024.
12 month and 2025 stats are stronger for Muchova on serve. 
</t>
    </r>
    <r>
      <rPr>
        <b/>
        <sz val="12"/>
        <color theme="1"/>
        <rFont val="Calibri"/>
        <family val="2"/>
        <scheme val="minor"/>
      </rPr>
      <t xml:space="preserve">Back Muchova around 1.80 to 1.95 and remove liability at 1.40. </t>
    </r>
  </si>
  <si>
    <r>
      <t xml:space="preserve">Osorio 2-1. Most recent Sep 2025, hard, Osorio in 3. She won on hard in 2022, 3 sets. Li won on hard in 2021, 2 sets. Hard win %'s are better for Li. 
Osorio had a very easy win over Bronzetti in the 1st round. She reached the 3rd Round in Beijing 2025. 6 WTA 2nd rounds in 2025. 
Li had a close 2 sets win over Kasintseva in the 1st round. She reached 2nd rounds in Osaka and Wuhan. 4th round of the US Open. Final in Cleveland. Quarter final in Prague. Final in Merida. 
12 month and 2025 stats are stronger for Li on serve. 
Osorio benefited from a terrible Bronzetti performances in the last round. 
</t>
    </r>
    <r>
      <rPr>
        <b/>
        <sz val="12"/>
        <color theme="1"/>
        <rFont val="Calibri"/>
        <family val="2"/>
        <scheme val="minor"/>
      </rPr>
      <t>Back Li around 2.20 to 2.30 and remove liability at 1.70.</t>
    </r>
  </si>
  <si>
    <r>
      <t xml:space="preserve">1st meeting. Hard win %'s are better for Sun.
Sun has come through the qual rounds. 2 tie breaks win over Maneiro in the 1st round. CH Semi final in Oct. CH title in Sep. 3rd round in Indian Wells. 
Wang had a 2 sets win over Rakhimova in the 1st round. She reached the 2nd rounds in Cleveland  and the Australian Open. 
12 month and 2025 stats favour Sun on serve. Stats for their last 10 on hard also favour her on serve. 
</t>
    </r>
    <r>
      <rPr>
        <b/>
        <sz val="12"/>
        <color theme="1"/>
        <rFont val="Calibri"/>
        <family val="2"/>
        <scheme val="minor"/>
      </rPr>
      <t>Back Sun around 2.00 to 2.20 and remove liability at 1.65.</t>
    </r>
  </si>
  <si>
    <r>
      <t xml:space="preserve">Cocciaretto 2-1. Most recent May 2021, clay, Wang in 3. Cocciaretto won on hard in march 2021, 2 sets. She won on clay in 2019, 2 sets. Hard win %'s are better for Wang. 
Wang reached the Quarter final last season. 2 sets win over jones in the 1st round. 2nd round in Beijing. 
Cocciaretto had a 3 sets win over Parry in the 1st round. She reached the 2nd round in Monterrey and Prague. 2nd round in Indian Wells. 
12 month and 2025 stats are stronger for Wang. 
</t>
    </r>
    <r>
      <rPr>
        <b/>
        <sz val="12"/>
        <color theme="1"/>
        <rFont val="Calibri"/>
        <family val="2"/>
        <scheme val="minor"/>
      </rPr>
      <t xml:space="preserve">Lay Cocciaretto around 1.65 and remove liability at 2.10. </t>
    </r>
  </si>
  <si>
    <r>
      <t xml:space="preserve">1st meeting. Hard win %'s are better for Zhang. 
Zhang gets a wild card entry. 2 sets win over Zakharova in the 1st round. She reached the 2nd round last year. 3rd Round in Wuhan 2025, 3rd Round in Beijing 2025.
Erjavec had not won a main draw WTA hard match in the last 2 years. 3 sets win over Maria in the 1st round. 
</t>
    </r>
    <r>
      <rPr>
        <b/>
        <sz val="12"/>
        <color theme="1"/>
        <rFont val="Calibri"/>
        <family val="2"/>
        <scheme val="minor"/>
      </rPr>
      <t xml:space="preserve">Back Zhang around 1.90 to 2.10 and remove liability around 1.55. </t>
    </r>
  </si>
  <si>
    <t xml:space="preserve">Swiss Indoors Basel - Basel, World Tour, SUI, I.hard, 20/10/2025, ˆ2.684M, ATP 500                                                                                                                                                                                                                                                        </t>
  </si>
  <si>
    <t>Jenson Brooksby</t>
  </si>
  <si>
    <t>N/A</t>
  </si>
  <si>
    <t>Alejandro Davidovich Fokina</t>
  </si>
  <si>
    <t>ESP</t>
  </si>
  <si>
    <t>Taylor Harry Fritz</t>
  </si>
  <si>
    <t>Valentin Vacherot</t>
  </si>
  <si>
    <t>MON</t>
  </si>
  <si>
    <t>Sebastian Korda</t>
  </si>
  <si>
    <t>Ugo Humbert</t>
  </si>
  <si>
    <t>FRA</t>
  </si>
  <si>
    <t>Botic Van De Zandschulp</t>
  </si>
  <si>
    <t>NED</t>
  </si>
  <si>
    <t>Jiri Lehecka</t>
  </si>
  <si>
    <t>Casper Ruud</t>
  </si>
  <si>
    <t>NOR</t>
  </si>
  <si>
    <t>Quentin Halys</t>
  </si>
  <si>
    <t>Felix Auger Aliassime</t>
  </si>
  <si>
    <t>Gabriel Diallo</t>
  </si>
  <si>
    <t xml:space="preserve">Erste Bank Open - Vienna, World Tour, AUT, I.hard, 20/10/2025, ˆ2.898M, ATP 500                                                                                                                                                                                                                                                        </t>
  </si>
  <si>
    <t>Alex De Minaur</t>
  </si>
  <si>
    <t>Filip Misolic</t>
  </si>
  <si>
    <t>AUT</t>
  </si>
  <si>
    <t>Tallon Griekspoor</t>
  </si>
  <si>
    <t>Brandon Nakashima</t>
  </si>
  <si>
    <t>Jannik Sinner</t>
  </si>
  <si>
    <t>Daniel Altmaier</t>
  </si>
  <si>
    <t>Tomas Machac</t>
  </si>
  <si>
    <t>Flavio Cobolli</t>
  </si>
  <si>
    <t>Alexei Popyrin</t>
  </si>
  <si>
    <t>Matteo Berrettini</t>
  </si>
  <si>
    <t>Daniil Medvedev</t>
  </si>
  <si>
    <t>Nuno Borges</t>
  </si>
  <si>
    <t>POR</t>
  </si>
  <si>
    <t>Damir Dzumhur</t>
  </si>
  <si>
    <t>BIH</t>
  </si>
  <si>
    <t>Corentin Moutet</t>
  </si>
  <si>
    <t>Jakub Mensik</t>
  </si>
  <si>
    <t>Joao Fonseca</t>
  </si>
  <si>
    <t>BRA</t>
  </si>
  <si>
    <r>
      <t xml:space="preserve">Lehecka 2-0. Most recent Feb 2022, indoors, 3 sets. He won on clay in July 2021, 2 sets. Indoor win %'s are better for Lehecka.
Zandschulp reached the 2nd round as qualifier last year. This year he lost in the qual rounds. 2nd round in Brussels. 
Lehecka lost in the 1st round last season. Final in Brussels, Semi final in Belgrade, Final in Antwerp 2024. 
12 month and 2025 stats are stronger for Lehecka. 
</t>
    </r>
    <r>
      <rPr>
        <b/>
        <sz val="12"/>
        <color theme="1"/>
        <rFont val="Calibri"/>
        <family val="2"/>
        <scheme val="minor"/>
      </rPr>
      <t xml:space="preserve">Back Lehecka around 1.80 to 1.90 and remove liability at 1.45. </t>
    </r>
  </si>
  <si>
    <r>
      <t xml:space="preserve">Humbert 1-0 (June 2021, grass, 3 sets). Indoor win %'s are better for Humbert. 
Korda reached the Quarter finals in Stockholm 2025. 
Humbert reached the 2nd round last season. Final in Stockholm 2025, Title in Marseille 2025, Final in Paris 2024.
12 month and 2025 stats are stronger for Humbert.
</t>
    </r>
    <r>
      <rPr>
        <b/>
        <sz val="12"/>
        <color theme="1"/>
        <rFont val="Calibri"/>
        <family val="2"/>
        <scheme val="minor"/>
      </rPr>
      <t xml:space="preserve">Lay Korda around 1.55 and remove liability at 2.00. </t>
    </r>
  </si>
  <si>
    <r>
      <t xml:space="preserve">Ruud 2-1. Most recent Apr 2023, clay, Ruud in 3rd set tie break. He won on hard in 2018, 5 sets. Halys won on hard in 2017, 3 sets. Indoor win %'s are better for Ruud. 
Ruud lost in the 1st round last year. Title in Stockholm 2025, Final in Dallas 2025. Semi final of the ATP Finals in Nov. 
Halys lost in the qual rounds. Quarter finals in Metz 2024.
12 month and 2025 stats are stronger for Ruud.
</t>
    </r>
    <r>
      <rPr>
        <b/>
        <sz val="12"/>
        <color theme="1"/>
        <rFont val="Calibri"/>
        <family val="2"/>
        <scheme val="minor"/>
      </rPr>
      <t>Back Ruud above 1.70 or if he loses set 1.</t>
    </r>
  </si>
  <si>
    <r>
      <t xml:space="preserve">1st meeting. Indoor win %'s are better for Aliassime. 
Aliassime reached the 2nd round last year. Title in Brussels 2025, Title in Montpellier 2025.
Diallo reached the Final in Almaty 2024.
12 month and 2025 stats are stronger for Aliassime. Sets should be tight.
</t>
    </r>
    <r>
      <rPr>
        <b/>
        <sz val="12"/>
        <color theme="1"/>
        <rFont val="Calibri"/>
        <family val="2"/>
        <scheme val="minor"/>
      </rPr>
      <t xml:space="preserve">Back Aliassime around 2.00 and remove liability at 1.55. </t>
    </r>
  </si>
  <si>
    <r>
      <t xml:space="preserve">Brooksby 1-0 (Oct 2021, indoors, 2 sets). Indoor win %'s are better for Fokina. 
Brooksby beat Muller in the 1st round. He reached the Final in Dallas in Feb 2022. He has lost his 5 indoor matches since then.
Fokina beat Sonego in 2 sets in the 1st round. He reached the Q final in Brussels (BYE in 1st round). 2nd round In Dallas. 
12 month and 2025 stats favour Fokina on serve (Brooksby played just 2 matches). 2025 stats on hard are better for Fokina. Decent chance of 3 sets.
</t>
    </r>
    <r>
      <rPr>
        <b/>
        <sz val="12"/>
        <color theme="1"/>
        <rFont val="Calibri"/>
        <family val="2"/>
        <scheme val="minor"/>
      </rPr>
      <t>Back Fokina around 2.20 to 2.30 and remove liability at 1.70.</t>
    </r>
  </si>
  <si>
    <r>
      <t xml:space="preserve">1st meeting. Indoor win %'s are better for Fritz. 
Fritz reached the 2nd round in Dallas. Final of the ATP Finals in Nov. 
Vacherot won the title on hard in Shanghai. Huge achievement and the media interest in him went through the roof. That’s a big distraction. He won 2 of his last 10 indoors. 
We can try a lay of Fritz around 1.15 to 1.20 and remove liability at 1.35. </t>
    </r>
    <r>
      <rPr>
        <b/>
        <sz val="12"/>
        <color theme="1"/>
        <rFont val="Calibri"/>
        <family val="2"/>
        <scheme val="minor"/>
      </rPr>
      <t>Back Fritz above 1.70 or if he loses set 1.</t>
    </r>
  </si>
  <si>
    <r>
      <t xml:space="preserve">Fonseca 1-0 (Dec 2024, indoors, 5 sets) next Gen finals with different format. Indoor win %'s favour Fonseca. 
Mensik needed 3 sets in the 1st round as a 1.11 favourite. He reached the 2nd round in Rotterdam, Quarter finals in Vienna 2024.
Fonseca beat Perricard in 2 sets as slight underdog in the 1st round. He won the Next Gen Finals in Dec. He had played just 3 indoor matches since. 
Not many indoor matches to assess this match. 2025 hard stats favour Mensik on serve. Good chance of 3 sets. 
</t>
    </r>
    <r>
      <rPr>
        <b/>
        <sz val="12"/>
        <color theme="1"/>
        <rFont val="Calibri"/>
        <family val="2"/>
        <scheme val="minor"/>
      </rPr>
      <t xml:space="preserve">Lay Fonseca around 1.45 and remove liability at 1.90. </t>
    </r>
  </si>
  <si>
    <r>
      <t xml:space="preserve">Machac 3-0. Most recent Jan 2025, hard, 2 sets. He won indoors in 2022, 2 sets. 3 sets win on hard in 2022. Indoor win %'s are better for Machac. 
Machac reached the Quarter final last year. Quarter final in Dallas.
Cobolli reached the 2nd round last season. Q final in Almaty (BYE in the 1st round). 
2025 indoor and hard stats favour Machac. 
</t>
    </r>
    <r>
      <rPr>
        <b/>
        <sz val="12"/>
        <color theme="1"/>
        <rFont val="Calibri"/>
        <family val="2"/>
        <scheme val="minor"/>
      </rPr>
      <t>Back Machac around 2.00 to 2.20 and remove liability at 1.65.</t>
    </r>
  </si>
  <si>
    <r>
      <t xml:space="preserve">Berrettini 3-1. Most recent Oct 2024, indoors, Popyrin in 2. Berrettini won indoors in Oct 2021, 2 sets. Berrettini won on clay in an exhibition during Covid. He won on hard in 4 sets in 2019. Indoor win %'s favour Berrettini. 
Popyrin lost in the 1st round last year. 3rd Round in Paris 2024.
Berrettini reached the Quarter final last season. 2nd round in Stockholm. 
12 month indoor stats favour Berrettini on serve. return stats are even. 
</t>
    </r>
    <r>
      <rPr>
        <b/>
        <sz val="12"/>
        <color theme="1"/>
        <rFont val="Calibri"/>
        <family val="2"/>
        <scheme val="minor"/>
      </rPr>
      <t>Back Berrettini around 2.20 to 2.30 and remove liability at 1.70.</t>
    </r>
  </si>
  <si>
    <r>
      <t xml:space="preserve">H2H 1-1. Dzumhur won on clay in Feb 2025, 3 sets. Moutet won on clay in 2024, 2 sets. 12 month indoor win %'s favour Moutet.
Dzumhur has come through the qual rounds. 2nd round in Brussels. 
Moutet lost in the qual rounds last season. Final in Almaty 2025, Semi finals in Metz 2024.
12 month ATP indoor stats favour Dzumhur on serve but Moutet played much stronger opponents. 
</t>
    </r>
    <r>
      <rPr>
        <b/>
        <sz val="12"/>
        <color theme="1"/>
        <rFont val="Calibri"/>
        <family val="2"/>
        <scheme val="minor"/>
      </rPr>
      <t xml:space="preserve">Back Moutet around 2.00 to 2.20 and remove liability at 1.65. </t>
    </r>
  </si>
  <si>
    <r>
      <t xml:space="preserve">Medvedev 3-0. Most recent Sep 2024, straight sets. He won on grass in June 2024, 2 sets. 4 sets win on hard in Jan 2024. Indoor win %'s favour Medvedev. 
Medvedev won the Title in Almaty 2025, Semi finals in Marseille 2025. 
Borges reached the 2nd round in Marseille. he plays very few indoor tournaments. 
</t>
    </r>
    <r>
      <rPr>
        <b/>
        <sz val="12"/>
        <color theme="1"/>
        <rFont val="Calibri"/>
        <family val="2"/>
        <scheme val="minor"/>
      </rPr>
      <t xml:space="preserve">
Back Medvedev around 1.70 or if he loses set 1.</t>
    </r>
  </si>
  <si>
    <r>
      <t xml:space="preserve">Nakashima 1-0 (May 2022, clay, straight sets). Indoor win %'s favour Griekspoor. 
Griekspoor beat Khachanov in the 1st round as underdog. He reached the Quarter finals in Montpellier 2025, Semi finals in Stockholm 2024. 2nd rounds in Rotterdam and Paris. 
Nakashima reached the 2nd round last season. 2 sets win over Darderi in the 1st round. 2nd round in Almaty. 
12 month and 2025 indoor stats are stronger for Nakashima. Good chance of 3 sets.
</t>
    </r>
    <r>
      <rPr>
        <b/>
        <sz val="12"/>
        <color theme="1"/>
        <rFont val="Calibri"/>
        <family val="2"/>
        <scheme val="minor"/>
      </rPr>
      <t xml:space="preserve">Lay Griekspoor around 1.65 and remove liability at 2.10. </t>
    </r>
  </si>
  <si>
    <r>
      <t xml:space="preserve">Sinner 2-1. Most recent Oct 2025, hard, Sinner in 2. Altmaier won on clay in 2023, 5 sets. Sinner won on hard in 2022, 5 sets. Indoor win %'s are better for Sinner.
Sinner plays few indoor events. He won the ATP finals in Nov. 
Altmaier reached the Quarter finals in Marseille 2025, Quarter finals in Rotterdam 2025.
</t>
    </r>
    <r>
      <rPr>
        <b/>
        <sz val="12"/>
        <color theme="1"/>
        <rFont val="Calibri"/>
        <family val="2"/>
        <scheme val="minor"/>
      </rPr>
      <t xml:space="preserve">Lay Sinner and remove liability at 1.06. Back him if he goes a set and a break behind. </t>
    </r>
  </si>
  <si>
    <r>
      <t xml:space="preserve">1st meeting. Indoor win %'s are better for De Minaur.
De Minaur reached the Semi finals last year. Final in Rotterdam 2025, Quarter finals in Paris 2024.
Misolic beat Carabelli in 2 tight sets in the 1st round. He reached a CH q final in Feb.
</t>
    </r>
    <r>
      <rPr>
        <b/>
        <sz val="12"/>
        <color theme="1"/>
        <rFont val="Calibri"/>
        <family val="2"/>
        <scheme val="minor"/>
      </rPr>
      <t>Back De Minaur if he loses set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</si>
</sst>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0">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2" xfId="6" applyBorder="1" applyAlignment="1">
      <alignment horizontal="center" vertical="top"/>
    </xf>
    <xf numFmtId="10"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vertical="top"/>
    </xf>
    <xf numFmtId="0" fontId="1" fillId="7" borderId="2" xfId="6" applyFill="1" applyBorder="1" applyAlignment="1">
      <alignment horizontal="center" vertical="top"/>
    </xf>
    <xf numFmtId="0" fontId="1" fillId="7" borderId="1" xfId="6" applyFill="1" applyBorder="1" applyAlignment="1">
      <alignment horizontal="center" vertical="top"/>
    </xf>
    <xf numFmtId="0" fontId="1" fillId="2" borderId="1" xfId="6" applyFill="1" applyBorder="1" applyAlignment="1">
      <alignment horizontal="center" vertical="top"/>
    </xf>
    <xf numFmtId="0" fontId="1" fillId="2" borderId="2" xfId="6" applyFill="1" applyBorder="1" applyAlignment="1">
      <alignment horizontal="center" vertical="top"/>
    </xf>
    <xf numFmtId="20" fontId="10" fillId="0" borderId="0" xfId="0" applyNumberFormat="1"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49" fontId="1" fillId="0" borderId="2" xfId="6" applyNumberFormat="1" applyBorder="1" applyAlignment="1">
      <alignment horizontal="center" vertical="top"/>
    </xf>
    <xf numFmtId="0" fontId="1" fillId="0" borderId="0" xfId="6" applyAlignment="1">
      <alignment horizontal="left"/>
    </xf>
    <xf numFmtId="49" fontId="1" fillId="0" borderId="1" xfId="6" applyNumberFormat="1" applyBorder="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2C27831F-DEEC-45B1-940C-2FAD0B2A101D}"/>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5"/>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48" t="s">
        <v>91</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4">
        <v>1</v>
      </c>
      <c r="B7" s="40" t="s">
        <v>102</v>
      </c>
      <c r="C7" s="34" t="s">
        <v>103</v>
      </c>
      <c r="D7" s="35">
        <v>0.2172</v>
      </c>
      <c r="E7" s="47"/>
      <c r="F7" s="34">
        <v>82</v>
      </c>
      <c r="G7" s="34">
        <v>114</v>
      </c>
      <c r="H7" s="34">
        <v>3.130000114440918</v>
      </c>
      <c r="I7" s="24"/>
      <c r="J7" s="24"/>
      <c r="K7" s="44">
        <v>0.45833333333333331</v>
      </c>
      <c r="L7" s="22"/>
      <c r="M7" s="28"/>
      <c r="N7" s="31" t="str" cm="1">
        <f t="array" aca="1" ref="N7" ca="1">IF(INDIRECT("M" &amp; ROW())="x", INDIRECT("B" &amp; ROW()) &amp; IF(INDIRECT("E" &amp; ROW())="x", " in 2", " in 3"), "")</f>
        <v/>
      </c>
      <c r="O7" s="22" t="str">
        <f ca="1">IF(N7="x", C7 &amp; IF(F7="x", " in 2", " in 3"), "")</f>
        <v/>
      </c>
    </row>
    <row r="8" spans="1:15" ht="171.6" x14ac:dyDescent="0.3">
      <c r="A8" s="36"/>
      <c r="B8" s="42" t="s">
        <v>104</v>
      </c>
      <c r="C8" s="36" t="s">
        <v>57</v>
      </c>
      <c r="D8" s="37">
        <v>0.78280000000000005</v>
      </c>
      <c r="E8" s="49" t="s">
        <v>82</v>
      </c>
      <c r="F8" s="36">
        <v>17</v>
      </c>
      <c r="G8" s="36">
        <v>25</v>
      </c>
      <c r="H8" s="36">
        <v>1.3999999761581421</v>
      </c>
      <c r="I8" s="24">
        <v>1.33</v>
      </c>
      <c r="J8" s="24">
        <v>1.4</v>
      </c>
      <c r="K8" s="46" t="s">
        <v>131</v>
      </c>
      <c r="L8" s="22">
        <v>7.5</v>
      </c>
      <c r="M8" s="45" t="s">
        <v>82</v>
      </c>
      <c r="N8" s="31" t="str" cm="1">
        <f t="array" aca="1" ref="N8" ca="1">IF(INDIRECT("M" &amp; ROW())="x", INDIRECT("B" &amp; ROW()) &amp; IF(INDIRECT("E" &amp; ROW())="x", " in 2", " in 3"), "")</f>
        <v>Jiri Lehecka in 2</v>
      </c>
      <c r="O8" s="22" t="str">
        <f ca="1">IF(N8="x", C8 &amp; IF(F8="x", " in 2", " in 3"), "")</f>
        <v/>
      </c>
    </row>
    <row r="9" spans="1:15" x14ac:dyDescent="0.3">
      <c r="A9" s="34">
        <v>2</v>
      </c>
      <c r="B9" s="40" t="s">
        <v>99</v>
      </c>
      <c r="C9" s="34" t="s">
        <v>62</v>
      </c>
      <c r="D9" s="35">
        <v>0.31230000000000002</v>
      </c>
      <c r="E9" s="47" t="s">
        <v>82</v>
      </c>
      <c r="F9" s="34">
        <v>56</v>
      </c>
      <c r="G9" s="34">
        <v>245</v>
      </c>
      <c r="H9" s="34">
        <v>1.7690000534057617</v>
      </c>
      <c r="I9" s="24">
        <v>1.88</v>
      </c>
      <c r="J9" s="24">
        <v>2.1</v>
      </c>
      <c r="K9" s="13"/>
      <c r="L9" s="22"/>
      <c r="M9" s="28"/>
      <c r="N9" s="31" t="str" cm="1">
        <f t="array" aca="1" ref="N9" ca="1">IF(INDIRECT("M" &amp; ROW())="x", INDIRECT("B" &amp; ROW()) &amp; IF(INDIRECT("E" &amp; ROW())="x", " in 2", " in 3"), "")</f>
        <v/>
      </c>
    </row>
    <row r="10" spans="1:15" ht="156" x14ac:dyDescent="0.3">
      <c r="A10" s="36"/>
      <c r="B10" s="41" t="s">
        <v>100</v>
      </c>
      <c r="C10" s="36" t="s">
        <v>101</v>
      </c>
      <c r="D10" s="37">
        <v>0.68769999999999998</v>
      </c>
      <c r="E10" s="49"/>
      <c r="F10" s="36">
        <v>24</v>
      </c>
      <c r="G10" s="36">
        <v>3</v>
      </c>
      <c r="H10" s="36">
        <v>2.1400001049041748</v>
      </c>
      <c r="I10" s="24"/>
      <c r="J10" s="24">
        <v>1.9</v>
      </c>
      <c r="K10" s="46" t="s">
        <v>132</v>
      </c>
      <c r="L10" s="22">
        <v>7.5</v>
      </c>
      <c r="M10" s="45" t="s">
        <v>82</v>
      </c>
      <c r="N10" s="31" t="str" cm="1">
        <f t="array" aca="1" ref="N10" ca="1">IF(INDIRECT("M" &amp; ROW())="x", INDIRECT("B" &amp; ROW()) &amp; IF(INDIRECT("E" &amp; ROW())="x", " in 2", " in 3"), "")</f>
        <v>Ugo Humbert in 3</v>
      </c>
    </row>
    <row r="11" spans="1:15" x14ac:dyDescent="0.3">
      <c r="A11" s="34">
        <v>3</v>
      </c>
      <c r="B11" s="43" t="s">
        <v>105</v>
      </c>
      <c r="C11" s="34" t="s">
        <v>106</v>
      </c>
      <c r="D11" s="35">
        <v>1</v>
      </c>
      <c r="E11" s="47" t="s">
        <v>82</v>
      </c>
      <c r="F11" s="34">
        <v>11</v>
      </c>
      <c r="G11" s="34">
        <v>137</v>
      </c>
      <c r="H11" s="34">
        <v>1.1779999732971191</v>
      </c>
      <c r="I11" s="24">
        <v>1.25</v>
      </c>
      <c r="J11" s="24">
        <v>1.3</v>
      </c>
      <c r="K11" s="13"/>
      <c r="L11" s="22"/>
      <c r="M11" s="45" t="s">
        <v>82</v>
      </c>
      <c r="N11" s="31" t="str" cm="1">
        <f t="array" aca="1" ref="N11" ca="1">IF(INDIRECT("M" &amp; ROW())="x", INDIRECT("B" &amp; ROW()) &amp; IF(INDIRECT("E" &amp; ROW())="x", " in 2", " in 3"), "")</f>
        <v>Casper Ruud in 2</v>
      </c>
    </row>
    <row r="12" spans="1:15" ht="171.6" x14ac:dyDescent="0.3">
      <c r="A12" s="36"/>
      <c r="B12" s="41" t="s">
        <v>107</v>
      </c>
      <c r="C12" s="36" t="s">
        <v>101</v>
      </c>
      <c r="D12" s="37">
        <v>0</v>
      </c>
      <c r="E12" s="49"/>
      <c r="F12" s="36">
        <v>78</v>
      </c>
      <c r="G12" s="36">
        <v>27</v>
      </c>
      <c r="H12" s="36">
        <v>5.429999828338623</v>
      </c>
      <c r="I12" s="24"/>
      <c r="J12" s="24"/>
      <c r="K12" s="46" t="s">
        <v>133</v>
      </c>
      <c r="L12" s="22">
        <v>7.5</v>
      </c>
      <c r="M12" s="28"/>
      <c r="N12" s="31" t="str" cm="1">
        <f t="array" aca="1" ref="N12" ca="1">IF(INDIRECT("M" &amp; ROW())="x", INDIRECT("B" &amp; ROW()) &amp; IF(INDIRECT("E" &amp; ROW())="x", " in 2", " in 3"), "")</f>
        <v/>
      </c>
    </row>
    <row r="13" spans="1:15" x14ac:dyDescent="0.3">
      <c r="A13" s="34">
        <v>4</v>
      </c>
      <c r="B13" s="43" t="s">
        <v>108</v>
      </c>
      <c r="C13" s="34" t="s">
        <v>65</v>
      </c>
      <c r="D13" s="35">
        <v>0.84489999999999998</v>
      </c>
      <c r="E13" s="47" t="s">
        <v>82</v>
      </c>
      <c r="F13" s="34">
        <v>12</v>
      </c>
      <c r="G13" s="34">
        <v>13</v>
      </c>
      <c r="H13" s="34">
        <v>1.4179999828338623</v>
      </c>
      <c r="I13" s="24">
        <v>1.44</v>
      </c>
      <c r="J13" s="24">
        <v>1.6</v>
      </c>
      <c r="K13" s="13"/>
      <c r="L13" s="22"/>
      <c r="M13" s="45" t="s">
        <v>82</v>
      </c>
      <c r="N13" s="31" t="str" cm="1">
        <f t="array" aca="1" ref="N13" ca="1">IF(INDIRECT("M" &amp; ROW())="x", INDIRECT("B" &amp; ROW()) &amp; IF(INDIRECT("E" &amp; ROW())="x", " in 2", " in 3"), "")</f>
        <v>Felix Auger Aliassime in 2</v>
      </c>
    </row>
    <row r="14" spans="1:15" ht="140.4" x14ac:dyDescent="0.3">
      <c r="A14" s="36"/>
      <c r="B14" s="41" t="s">
        <v>109</v>
      </c>
      <c r="C14" s="36" t="s">
        <v>65</v>
      </c>
      <c r="D14" s="37">
        <v>0.15509999999999999</v>
      </c>
      <c r="E14" s="49"/>
      <c r="F14" s="36">
        <v>41</v>
      </c>
      <c r="G14" s="36">
        <v>42</v>
      </c>
      <c r="H14" s="36">
        <v>3.0399999618530273</v>
      </c>
      <c r="I14" s="24"/>
      <c r="J14" s="24"/>
      <c r="K14" s="46" t="s">
        <v>134</v>
      </c>
      <c r="L14" s="22">
        <v>7</v>
      </c>
      <c r="M14" s="22"/>
      <c r="N14" s="31" t="str" cm="1">
        <f t="array" aca="1" ref="N14" ca="1">IF(INDIRECT("M" &amp; ROW())="x", INDIRECT("B" &amp; ROW()) &amp; IF(INDIRECT("E" &amp; ROW())="x", " in 2", " in 3"), "")</f>
        <v/>
      </c>
    </row>
    <row r="15" spans="1:15" x14ac:dyDescent="0.3">
      <c r="A15" s="34">
        <v>5</v>
      </c>
      <c r="B15" s="40" t="s">
        <v>92</v>
      </c>
      <c r="C15" s="34" t="s">
        <v>62</v>
      </c>
      <c r="D15" s="35">
        <v>0.70389999999999997</v>
      </c>
      <c r="E15" s="47" t="s">
        <v>82</v>
      </c>
      <c r="F15" s="34">
        <v>55</v>
      </c>
      <c r="G15" s="34" t="s">
        <v>93</v>
      </c>
      <c r="H15" s="34">
        <v>2.4000000953674316</v>
      </c>
      <c r="I15" s="24"/>
      <c r="J15" s="24"/>
      <c r="K15" s="13"/>
      <c r="L15" s="22"/>
      <c r="M15" s="22"/>
      <c r="N15" s="31" t="str" cm="1">
        <f t="array" aca="1" ref="N15" ca="1">IF(INDIRECT("M" &amp; ROW())="x", INDIRECT("B" &amp; ROW()) &amp; IF(INDIRECT("E" &amp; ROW())="x", " in 2", " in 3"), "")</f>
        <v/>
      </c>
    </row>
    <row r="16" spans="1:15" ht="202.8" x14ac:dyDescent="0.3">
      <c r="A16" s="36"/>
      <c r="B16" s="41" t="s">
        <v>94</v>
      </c>
      <c r="C16" s="36" t="s">
        <v>95</v>
      </c>
      <c r="D16" s="37">
        <v>0.29609999999999997</v>
      </c>
      <c r="E16" s="49"/>
      <c r="F16" s="36">
        <v>18</v>
      </c>
      <c r="G16" s="36">
        <v>87</v>
      </c>
      <c r="H16" s="36">
        <v>1.6330000162124634</v>
      </c>
      <c r="I16" s="24">
        <v>1.73</v>
      </c>
      <c r="J16" s="24">
        <v>1.75</v>
      </c>
      <c r="K16" s="46" t="s">
        <v>135</v>
      </c>
      <c r="L16" s="22">
        <v>7</v>
      </c>
      <c r="M16" s="45" t="s">
        <v>82</v>
      </c>
      <c r="N16" s="31" t="str" cm="1">
        <f t="array" aca="1" ref="N16" ca="1">IF(INDIRECT("M" &amp; ROW())="x", INDIRECT("B" &amp; ROW()) &amp; IF(INDIRECT("E" &amp; ROW())="x", " in 2", " in 3"), "")</f>
        <v>Alejandro Davidovich Fokina in 3</v>
      </c>
    </row>
    <row r="17" spans="1:14" x14ac:dyDescent="0.3">
      <c r="A17" s="34">
        <v>6</v>
      </c>
      <c r="B17" s="43" t="s">
        <v>96</v>
      </c>
      <c r="C17" s="34" t="s">
        <v>62</v>
      </c>
      <c r="D17" s="35">
        <v>0.70709999999999995</v>
      </c>
      <c r="E17" s="47" t="s">
        <v>82</v>
      </c>
      <c r="F17" s="34">
        <v>4</v>
      </c>
      <c r="G17" s="34">
        <v>350</v>
      </c>
      <c r="H17" s="34">
        <v>1.2150000333786011</v>
      </c>
      <c r="I17" s="24">
        <v>1.25</v>
      </c>
      <c r="J17" s="24">
        <v>1.35</v>
      </c>
      <c r="K17" s="13"/>
      <c r="L17" s="22"/>
      <c r="M17" s="45" t="s">
        <v>82</v>
      </c>
      <c r="N17" s="31" t="str" cm="1">
        <f t="array" aca="1" ref="N17" ca="1">IF(INDIRECT("M" &amp; ROW())="x", INDIRECT("B" &amp; ROW()) &amp; IF(INDIRECT("E" &amp; ROW())="x", " in 2", " in 3"), "")</f>
        <v>Taylor Harry Fritz in 2</v>
      </c>
    </row>
    <row r="18" spans="1:14" ht="156" x14ac:dyDescent="0.3">
      <c r="A18" s="36"/>
      <c r="B18" s="41" t="s">
        <v>97</v>
      </c>
      <c r="C18" s="36" t="s">
        <v>98</v>
      </c>
      <c r="D18" s="37">
        <v>0.29289999999999999</v>
      </c>
      <c r="E18" s="49"/>
      <c r="F18" s="36">
        <v>39</v>
      </c>
      <c r="G18" s="36" t="s">
        <v>93</v>
      </c>
      <c r="H18" s="36">
        <v>4.75</v>
      </c>
      <c r="I18" s="24"/>
      <c r="J18" s="24"/>
      <c r="K18" s="46" t="s">
        <v>136</v>
      </c>
      <c r="L18" s="22">
        <v>7</v>
      </c>
      <c r="M18" s="22"/>
      <c r="N18" s="31" t="str" cm="1">
        <f t="array" aca="1" ref="N18" ca="1">IF(INDIRECT("M" &amp; ROW())="x", INDIRECT("B" &amp; ROW()) &amp; IF(INDIRECT("E" &amp; ROW())="x", " in 2", " in 3"), "")</f>
        <v/>
      </c>
    </row>
    <row r="19" spans="1:14" x14ac:dyDescent="0.3">
      <c r="A19" s="34">
        <v>7</v>
      </c>
      <c r="B19" s="40" t="s">
        <v>128</v>
      </c>
      <c r="C19" s="34" t="s">
        <v>57</v>
      </c>
      <c r="D19" s="35">
        <v>0.30049999999999999</v>
      </c>
      <c r="E19" s="47"/>
      <c r="F19" s="34">
        <v>19</v>
      </c>
      <c r="G19" s="34">
        <v>65</v>
      </c>
      <c r="H19" s="34">
        <v>2.119999885559082</v>
      </c>
      <c r="I19" s="24"/>
      <c r="J19" s="24">
        <v>2</v>
      </c>
      <c r="K19" s="13"/>
      <c r="L19" s="22"/>
      <c r="M19" s="45" t="s">
        <v>82</v>
      </c>
      <c r="N19" s="31"/>
    </row>
    <row r="20" spans="1:14" ht="202.8" x14ac:dyDescent="0.3">
      <c r="A20" s="36"/>
      <c r="B20" s="41" t="s">
        <v>129</v>
      </c>
      <c r="C20" s="36" t="s">
        <v>130</v>
      </c>
      <c r="D20" s="37">
        <v>0.69950000000000001</v>
      </c>
      <c r="E20" s="49" t="s">
        <v>82</v>
      </c>
      <c r="F20" s="36">
        <v>46</v>
      </c>
      <c r="G20" s="36">
        <v>174</v>
      </c>
      <c r="H20" s="36">
        <v>1.7940000295639038</v>
      </c>
      <c r="I20" s="24">
        <v>1.75</v>
      </c>
      <c r="J20" s="24">
        <v>2</v>
      </c>
      <c r="K20" s="46" t="s">
        <v>137</v>
      </c>
      <c r="L20" s="22">
        <v>6</v>
      </c>
      <c r="M20" s="22"/>
      <c r="N20" s="31"/>
    </row>
    <row r="21" spans="1:14" x14ac:dyDescent="0.3">
      <c r="A21" s="22"/>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22"/>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38" t="s">
        <v>110</v>
      </c>
      <c r="B23" s="39"/>
      <c r="C23" s="39"/>
      <c r="D23" s="39"/>
      <c r="E23" s="39"/>
      <c r="F23" s="39"/>
      <c r="G23" s="39"/>
      <c r="H23" s="39"/>
      <c r="I23" s="24"/>
      <c r="J23" s="24"/>
      <c r="K23" s="13"/>
      <c r="L23" s="22"/>
      <c r="M23" s="22"/>
      <c r="N23" s="31" t="str" cm="1">
        <f t="array" aca="1" ref="N23" ca="1">IF(INDIRECT("M" &amp; ROW())="x", INDIRECT("B" &amp; ROW()) &amp; IF(INDIRECT("E" &amp; ROW())="x", " in 2", " in 3"), "")</f>
        <v/>
      </c>
    </row>
    <row r="24" spans="1:14" x14ac:dyDescent="0.3">
      <c r="A24" s="22"/>
      <c r="B24" s="22"/>
      <c r="C24" s="22"/>
      <c r="D24" s="14" t="s">
        <v>21</v>
      </c>
      <c r="E24" s="14" t="s">
        <v>22</v>
      </c>
      <c r="F24" s="14" t="s">
        <v>23</v>
      </c>
      <c r="G24" s="14" t="s">
        <v>24</v>
      </c>
      <c r="H24" s="15" t="s">
        <v>25</v>
      </c>
      <c r="I24" s="16" t="s">
        <v>26</v>
      </c>
      <c r="J24" s="16" t="s">
        <v>27</v>
      </c>
      <c r="K24" s="17" t="s">
        <v>28</v>
      </c>
      <c r="L24" s="25" t="s">
        <v>50</v>
      </c>
      <c r="M24" s="26"/>
      <c r="N24" s="30" t="s">
        <v>51</v>
      </c>
    </row>
    <row r="25" spans="1:14" x14ac:dyDescent="0.3">
      <c r="A25" s="34">
        <v>1</v>
      </c>
      <c r="B25" s="43" t="s">
        <v>118</v>
      </c>
      <c r="C25" s="34" t="s">
        <v>57</v>
      </c>
      <c r="D25" s="35">
        <v>0.91449999999999998</v>
      </c>
      <c r="E25" s="47" t="s">
        <v>82</v>
      </c>
      <c r="F25" s="34">
        <v>31</v>
      </c>
      <c r="G25" s="34">
        <v>41</v>
      </c>
      <c r="H25" s="34">
        <v>1.5880000591278076</v>
      </c>
      <c r="I25" s="24">
        <v>1.62</v>
      </c>
      <c r="J25" s="24">
        <v>1.65</v>
      </c>
      <c r="K25" s="44">
        <v>0.5</v>
      </c>
      <c r="L25" s="22"/>
      <c r="M25" s="45" t="s">
        <v>82</v>
      </c>
      <c r="N25" s="31" t="str" cm="1">
        <f t="array" aca="1" ref="N25" ca="1">IF(INDIRECT("M" &amp; ROW())="x", INDIRECT("B" &amp; ROW()) &amp; IF(INDIRECT("E" &amp; ROW())="x", " in 2", " in 3"), "")</f>
        <v>Tomas Machac in 2</v>
      </c>
    </row>
    <row r="26" spans="1:14" ht="156" x14ac:dyDescent="0.3">
      <c r="A26" s="36"/>
      <c r="B26" s="41" t="s">
        <v>119</v>
      </c>
      <c r="C26" s="36" t="s">
        <v>78</v>
      </c>
      <c r="D26" s="37">
        <v>8.5500000000000007E-2</v>
      </c>
      <c r="E26" s="49"/>
      <c r="F26" s="36">
        <v>22</v>
      </c>
      <c r="G26" s="36">
        <v>155</v>
      </c>
      <c r="H26" s="36">
        <v>2.4800000190734863</v>
      </c>
      <c r="I26" s="24"/>
      <c r="J26" s="24"/>
      <c r="K26" s="46" t="s">
        <v>138</v>
      </c>
      <c r="L26" s="22">
        <v>7.5</v>
      </c>
      <c r="M26" s="22"/>
      <c r="N26" s="31" t="str" cm="1">
        <f t="array" aca="1" ref="N26" ca="1">IF(INDIRECT("M" &amp; ROW())="x", INDIRECT("B" &amp; ROW()) &amp; IF(INDIRECT("E" &amp; ROW())="x", " in 2", " in 3"), "")</f>
        <v/>
      </c>
    </row>
    <row r="27" spans="1:14" x14ac:dyDescent="0.3">
      <c r="A27" s="34">
        <v>2</v>
      </c>
      <c r="B27" s="40" t="s">
        <v>120</v>
      </c>
      <c r="C27" s="34" t="s">
        <v>55</v>
      </c>
      <c r="D27" s="35">
        <v>0.27750000000000002</v>
      </c>
      <c r="E27" s="47" t="s">
        <v>82</v>
      </c>
      <c r="F27" s="34">
        <v>48</v>
      </c>
      <c r="G27" s="34">
        <v>93</v>
      </c>
      <c r="H27" s="34">
        <v>2.4300000667572021</v>
      </c>
      <c r="I27" s="24"/>
      <c r="J27" s="24"/>
      <c r="K27" s="13"/>
      <c r="L27" s="22"/>
      <c r="M27" s="22"/>
      <c r="N27" s="31" t="str" cm="1">
        <f t="array" aca="1" ref="N27" ca="1">IF(INDIRECT("M" &amp; ROW())="x", INDIRECT("B" &amp; ROW()) &amp; IF(INDIRECT("E" &amp; ROW())="x", " in 2", " in 3"), "")</f>
        <v/>
      </c>
    </row>
    <row r="28" spans="1:14" ht="156" x14ac:dyDescent="0.3">
      <c r="A28" s="36"/>
      <c r="B28" s="41" t="s">
        <v>121</v>
      </c>
      <c r="C28" s="36" t="s">
        <v>78</v>
      </c>
      <c r="D28" s="37">
        <v>0.72250000000000003</v>
      </c>
      <c r="E28" s="49"/>
      <c r="F28" s="36">
        <v>59</v>
      </c>
      <c r="G28" s="36">
        <v>68</v>
      </c>
      <c r="H28" s="36">
        <v>1.6100000143051147</v>
      </c>
      <c r="I28" s="24">
        <v>1.7</v>
      </c>
      <c r="J28" s="24">
        <v>1.7</v>
      </c>
      <c r="K28" s="46" t="s">
        <v>139</v>
      </c>
      <c r="L28" s="22">
        <v>7</v>
      </c>
      <c r="M28" s="45" t="s">
        <v>82</v>
      </c>
      <c r="N28" s="31" t="str" cm="1">
        <f t="array" aca="1" ref="N28" ca="1">IF(INDIRECT("M" &amp; ROW())="x", INDIRECT("B" &amp; ROW()) &amp; IF(INDIRECT("E" &amp; ROW())="x", " in 2", " in 3"), "")</f>
        <v>Matteo Berrettini in 3</v>
      </c>
    </row>
    <row r="29" spans="1:14" x14ac:dyDescent="0.3">
      <c r="A29" s="34">
        <v>3</v>
      </c>
      <c r="B29" s="40" t="s">
        <v>125</v>
      </c>
      <c r="C29" s="34" t="s">
        <v>126</v>
      </c>
      <c r="D29" s="35">
        <v>0.40570000000000001</v>
      </c>
      <c r="E29" s="47" t="s">
        <v>82</v>
      </c>
      <c r="F29" s="34">
        <v>63</v>
      </c>
      <c r="G29" s="34">
        <v>399</v>
      </c>
      <c r="H29" s="34">
        <v>2.75</v>
      </c>
      <c r="I29" s="24"/>
      <c r="J29" s="24"/>
      <c r="K29" s="13"/>
      <c r="L29" s="22"/>
      <c r="M29" s="22"/>
      <c r="N29" s="31" t="str" cm="1">
        <f t="array" aca="1" ref="N29" ca="1">IF(INDIRECT("M" &amp; ROW())="x", INDIRECT("B" &amp; ROW()) &amp; IF(INDIRECT("E" &amp; ROW())="x", " in 2", " in 3"), "")</f>
        <v/>
      </c>
    </row>
    <row r="30" spans="1:14" ht="171.6" x14ac:dyDescent="0.3">
      <c r="A30" s="36"/>
      <c r="B30" s="42" t="s">
        <v>127</v>
      </c>
      <c r="C30" s="36" t="s">
        <v>101</v>
      </c>
      <c r="D30" s="37">
        <v>0.59430000000000005</v>
      </c>
      <c r="E30" s="49"/>
      <c r="F30" s="36">
        <v>36</v>
      </c>
      <c r="G30" s="36">
        <v>66</v>
      </c>
      <c r="H30" s="36">
        <v>1.4930000305175781</v>
      </c>
      <c r="I30" s="24">
        <v>1.59</v>
      </c>
      <c r="J30" s="24">
        <v>1.65</v>
      </c>
      <c r="K30" s="46" t="s">
        <v>140</v>
      </c>
      <c r="L30" s="22">
        <v>7</v>
      </c>
      <c r="M30" s="45" t="s">
        <v>82</v>
      </c>
      <c r="N30" s="31" t="str" cm="1">
        <f t="array" aca="1" ref="N30" ca="1">IF(INDIRECT("M" &amp; ROW())="x", INDIRECT("B" &amp; ROW()) &amp; IF(INDIRECT("E" &amp; ROW())="x", " in 2", " in 3"), "")</f>
        <v>Corentin Moutet in 3</v>
      </c>
    </row>
    <row r="31" spans="1:14" x14ac:dyDescent="0.3">
      <c r="A31" s="34">
        <v>4</v>
      </c>
      <c r="B31" s="43" t="s">
        <v>122</v>
      </c>
      <c r="C31" s="34" t="s">
        <v>59</v>
      </c>
      <c r="D31" s="35">
        <v>1</v>
      </c>
      <c r="E31" s="47" t="s">
        <v>82</v>
      </c>
      <c r="F31" s="34">
        <v>14</v>
      </c>
      <c r="G31" s="34">
        <v>345</v>
      </c>
      <c r="H31" s="34">
        <v>1.2000000476837158</v>
      </c>
      <c r="I31" s="24">
        <v>1.23</v>
      </c>
      <c r="J31" s="24">
        <v>1.25</v>
      </c>
      <c r="K31" s="13"/>
      <c r="L31" s="22"/>
      <c r="M31" s="45" t="s">
        <v>82</v>
      </c>
      <c r="N31" s="31" t="str" cm="1">
        <f t="array" aca="1" ref="N31" ca="1">IF(INDIRECT("M" &amp; ROW())="x", INDIRECT("B" &amp; ROW()) &amp; IF(INDIRECT("E" &amp; ROW())="x", " in 2", " in 3"), "")</f>
        <v>Daniil Medvedev in 2</v>
      </c>
    </row>
    <row r="32" spans="1:14" ht="156" x14ac:dyDescent="0.3">
      <c r="A32" s="36"/>
      <c r="B32" s="41" t="s">
        <v>123</v>
      </c>
      <c r="C32" s="36" t="s">
        <v>124</v>
      </c>
      <c r="D32" s="37">
        <v>0</v>
      </c>
      <c r="E32" s="49"/>
      <c r="F32" s="36">
        <v>47</v>
      </c>
      <c r="G32" s="36">
        <v>355</v>
      </c>
      <c r="H32" s="36">
        <v>5</v>
      </c>
      <c r="I32" s="24"/>
      <c r="J32" s="24"/>
      <c r="K32" s="46" t="s">
        <v>141</v>
      </c>
      <c r="L32" s="22">
        <v>7.5</v>
      </c>
      <c r="M32" s="22"/>
      <c r="N32" s="31" t="str" cm="1">
        <f t="array" aca="1" ref="N32" ca="1">IF(INDIRECT("M" &amp; ROW())="x", INDIRECT("B" &amp; ROW()) &amp; IF(INDIRECT("E" &amp; ROW())="x", " in 2", " in 3"), "")</f>
        <v/>
      </c>
    </row>
    <row r="33" spans="1:14" x14ac:dyDescent="0.3">
      <c r="A33" s="34">
        <v>5</v>
      </c>
      <c r="B33" s="40" t="s">
        <v>114</v>
      </c>
      <c r="C33" s="34" t="s">
        <v>103</v>
      </c>
      <c r="D33" s="35">
        <v>0.27539999999999998</v>
      </c>
      <c r="E33" s="47" t="s">
        <v>82</v>
      </c>
      <c r="F33" s="34">
        <v>28</v>
      </c>
      <c r="G33" s="34">
        <v>15</v>
      </c>
      <c r="H33" s="34">
        <v>1.9429999589920044</v>
      </c>
      <c r="I33" s="24"/>
      <c r="J33" s="24"/>
      <c r="K33" s="13"/>
      <c r="L33" s="22"/>
      <c r="M33" s="22"/>
      <c r="N33" s="31" t="str" cm="1">
        <f t="array" aca="1" ref="N33" ca="1">IF(INDIRECT("M" &amp; ROW())="x", INDIRECT("B" &amp; ROW()) &amp; IF(INDIRECT("E" &amp; ROW())="x", " in 2", " in 3"), "")</f>
        <v/>
      </c>
    </row>
    <row r="34" spans="1:14" ht="202.8" x14ac:dyDescent="0.3">
      <c r="A34" s="36"/>
      <c r="B34" s="41" t="s">
        <v>115</v>
      </c>
      <c r="C34" s="36" t="s">
        <v>62</v>
      </c>
      <c r="D34" s="37">
        <v>0.72460000000000002</v>
      </c>
      <c r="E34" s="49"/>
      <c r="F34" s="36">
        <v>32</v>
      </c>
      <c r="G34" s="36">
        <v>89</v>
      </c>
      <c r="H34" s="36">
        <v>1.9429999589920044</v>
      </c>
      <c r="I34" s="24">
        <v>1.87</v>
      </c>
      <c r="J34" s="24">
        <v>1.85</v>
      </c>
      <c r="K34" s="46" t="s">
        <v>142</v>
      </c>
      <c r="L34" s="22">
        <v>7</v>
      </c>
      <c r="M34" s="45" t="s">
        <v>82</v>
      </c>
      <c r="N34" s="31" t="str" cm="1">
        <f t="array" aca="1" ref="N34" ca="1">IF(INDIRECT("M" &amp; ROW())="x", INDIRECT("B" &amp; ROW()) &amp; IF(INDIRECT("E" &amp; ROW())="x", " in 2", " in 3"), "")</f>
        <v>Brandon Nakashima in 3</v>
      </c>
    </row>
    <row r="35" spans="1:14" x14ac:dyDescent="0.3">
      <c r="A35" s="34">
        <v>6</v>
      </c>
      <c r="B35" s="43" t="s">
        <v>116</v>
      </c>
      <c r="C35" s="34" t="s">
        <v>78</v>
      </c>
      <c r="D35" s="35">
        <v>1</v>
      </c>
      <c r="E35" s="47" t="s">
        <v>82</v>
      </c>
      <c r="F35" s="34">
        <v>2</v>
      </c>
      <c r="G35" s="34">
        <v>11</v>
      </c>
      <c r="H35" s="34">
        <v>1.02</v>
      </c>
      <c r="I35" s="24">
        <v>1.02</v>
      </c>
      <c r="J35" s="24">
        <v>1.05</v>
      </c>
      <c r="K35" s="13"/>
      <c r="L35" s="22"/>
      <c r="M35" s="45" t="s">
        <v>82</v>
      </c>
      <c r="N35" s="31" t="str" cm="1">
        <f t="array" aca="1" ref="N35" ca="1">IF(INDIRECT("M" &amp; ROW())="x", INDIRECT("B" &amp; ROW()) &amp; IF(INDIRECT("E" &amp; ROW())="x", " in 2", " in 3"), "")</f>
        <v>Jannik Sinner in 2</v>
      </c>
    </row>
    <row r="36" spans="1:14" ht="171.6" x14ac:dyDescent="0.3">
      <c r="A36" s="36"/>
      <c r="B36" s="41" t="s">
        <v>117</v>
      </c>
      <c r="C36" s="36" t="s">
        <v>67</v>
      </c>
      <c r="D36" s="37">
        <v>0</v>
      </c>
      <c r="E36" s="49"/>
      <c r="F36" s="36">
        <v>51</v>
      </c>
      <c r="G36" s="36">
        <v>98</v>
      </c>
      <c r="H36" s="36">
        <v>21</v>
      </c>
      <c r="I36" s="24"/>
      <c r="J36" s="24"/>
      <c r="K36" s="46" t="s">
        <v>143</v>
      </c>
      <c r="L36" s="22">
        <v>7.5</v>
      </c>
      <c r="M36" s="22"/>
      <c r="N36" s="31" t="str" cm="1">
        <f t="array" aca="1" ref="N36" ca="1">IF(INDIRECT("M" &amp; ROW())="x", INDIRECT("B" &amp; ROW()) &amp; IF(INDIRECT("E" &amp; ROW())="x", " in 2", " in 3"), "")</f>
        <v/>
      </c>
    </row>
    <row r="37" spans="1:14" x14ac:dyDescent="0.3">
      <c r="A37" s="34">
        <v>7</v>
      </c>
      <c r="B37" s="43" t="s">
        <v>111</v>
      </c>
      <c r="C37" s="34" t="s">
        <v>55</v>
      </c>
      <c r="D37" s="35">
        <v>0.80179999999999996</v>
      </c>
      <c r="E37" s="47" t="s">
        <v>82</v>
      </c>
      <c r="F37" s="34">
        <v>7</v>
      </c>
      <c r="G37" s="34">
        <v>4</v>
      </c>
      <c r="H37" s="34">
        <v>1.05</v>
      </c>
      <c r="I37" s="24">
        <v>1.07</v>
      </c>
      <c r="J37" s="24">
        <v>1.1000000000000001</v>
      </c>
      <c r="K37" s="13"/>
      <c r="L37" s="22"/>
      <c r="M37" s="45" t="s">
        <v>82</v>
      </c>
      <c r="N37" s="31" t="str" cm="1">
        <f t="array" aca="1" ref="N37" ca="1">IF(INDIRECT("M" &amp; ROW())="x", INDIRECT("B" &amp; ROW()) &amp; IF(INDIRECT("E" &amp; ROW())="x", " in 2", " in 3"), "")</f>
        <v>Alex De Minaur in 2</v>
      </c>
    </row>
    <row r="38" spans="1:14" ht="140.4" x14ac:dyDescent="0.3">
      <c r="A38" s="36"/>
      <c r="B38" s="41" t="s">
        <v>112</v>
      </c>
      <c r="C38" s="36" t="s">
        <v>113</v>
      </c>
      <c r="D38" s="37">
        <v>0.19819999999999999</v>
      </c>
      <c r="E38" s="49"/>
      <c r="F38" s="36">
        <v>95</v>
      </c>
      <c r="G38" s="36">
        <v>430</v>
      </c>
      <c r="H38" s="36">
        <v>11</v>
      </c>
      <c r="I38" s="24"/>
      <c r="J38" s="24"/>
      <c r="K38" s="46" t="s">
        <v>144</v>
      </c>
      <c r="L38" s="22">
        <v>8</v>
      </c>
      <c r="M38" s="22"/>
      <c r="N38" s="31" t="str" cm="1">
        <f t="array" aca="1" ref="N38" ca="1">IF(INDIRECT("M" &amp; ROW())="x", INDIRECT("B" &amp; ROW()) &amp; IF(INDIRECT("E" &amp; ROW())="x", " in 2", " in 3"), "")</f>
        <v/>
      </c>
    </row>
    <row r="39" spans="1:14" x14ac:dyDescent="0.3">
      <c r="A39" s="22"/>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22"/>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22"/>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22"/>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22"/>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22"/>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22"/>
      <c r="C122" s="22"/>
      <c r="D122" s="22"/>
      <c r="E122" s="23"/>
      <c r="F122" s="22"/>
      <c r="G122" s="22"/>
      <c r="H122" s="22"/>
      <c r="I122" s="24"/>
      <c r="J122" s="24"/>
      <c r="K122" s="13"/>
      <c r="L122" s="22"/>
      <c r="M122" s="22"/>
      <c r="N122" s="31" t="str" cm="1">
        <f t="array" aca="1" ref="N122" ca="1">IF(INDIRECT("M" &amp; ROW())="x", INDIRECT("B" &amp; ROW()) &amp; IF(INDIRECT("E" &amp; ROW())="x", " in 2", " in 3"), "")</f>
        <v/>
      </c>
    </row>
    <row r="123" spans="1:14" x14ac:dyDescent="0.3">
      <c r="A123" s="10"/>
      <c r="B123" s="22"/>
      <c r="C123" s="22"/>
      <c r="D123" s="22"/>
      <c r="E123" s="23"/>
      <c r="F123" s="22"/>
      <c r="G123" s="22"/>
      <c r="H123" s="22"/>
      <c r="I123" s="24"/>
      <c r="J123" s="24"/>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22"/>
      <c r="M170" s="22"/>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22"/>
      <c r="M171" s="22"/>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row r="774" spans="1:14" x14ac:dyDescent="0.3">
      <c r="A774" s="10"/>
      <c r="B774" s="10"/>
      <c r="C774" s="10"/>
      <c r="D774" s="10"/>
      <c r="E774" s="11"/>
      <c r="F774" s="10"/>
      <c r="G774" s="10"/>
      <c r="H774" s="10"/>
      <c r="I774" s="12"/>
      <c r="J774" s="12"/>
      <c r="K774" s="13"/>
      <c r="L774" s="10"/>
      <c r="M774" s="10"/>
      <c r="N774" s="32"/>
    </row>
    <row r="775" spans="1:14" x14ac:dyDescent="0.3">
      <c r="A775" s="10"/>
      <c r="B775" s="10"/>
      <c r="C775" s="10"/>
      <c r="D775" s="10"/>
      <c r="E775" s="11"/>
      <c r="F775" s="10"/>
      <c r="G775" s="10"/>
      <c r="H775" s="10"/>
      <c r="I775" s="12"/>
      <c r="J775" s="12"/>
      <c r="K775" s="13"/>
      <c r="L775" s="10"/>
      <c r="M775" s="10"/>
      <c r="N775" s="32"/>
    </row>
  </sheetData>
  <sortState xmlns:xlrd2="http://schemas.microsoft.com/office/spreadsheetml/2017/richdata2" ref="A25:H38">
    <sortCondition ref="A25:A38"/>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3" t="s">
        <v>53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4">
        <v>1</v>
      </c>
      <c r="B7" s="40" t="s">
        <v>61</v>
      </c>
      <c r="C7" s="34" t="s">
        <v>62</v>
      </c>
      <c r="D7" s="35">
        <v>0.47489999999999999</v>
      </c>
      <c r="E7" s="34" t="s">
        <v>82</v>
      </c>
      <c r="F7" s="34">
        <v>31</v>
      </c>
      <c r="G7" s="34">
        <v>31</v>
      </c>
      <c r="H7" s="34">
        <v>2.2799999713897705</v>
      </c>
      <c r="I7" s="24"/>
      <c r="J7" s="24"/>
      <c r="K7" s="44">
        <v>0.10416666666666667</v>
      </c>
      <c r="L7" s="22"/>
      <c r="M7" s="22"/>
      <c r="N7" s="31" t="str" cm="1">
        <f t="array" aca="1" ref="N7" ca="1">IF(INDIRECT("M" &amp; ROW())="x", INDIRECT("B" &amp; ROW()) &amp; IF(INDIRECT("E" &amp; ROW())="x", " in 2", " in 3"), "")</f>
        <v/>
      </c>
    </row>
    <row r="8" spans="1:14" ht="249.6" x14ac:dyDescent="0.3">
      <c r="A8" s="36"/>
      <c r="B8" s="41" t="s">
        <v>63</v>
      </c>
      <c r="C8" s="36" t="s">
        <v>57</v>
      </c>
      <c r="D8" s="37">
        <v>0.52510000000000001</v>
      </c>
      <c r="E8" s="36"/>
      <c r="F8" s="36">
        <v>17</v>
      </c>
      <c r="G8" s="36">
        <v>38</v>
      </c>
      <c r="H8" s="36">
        <v>1.6799999475479126</v>
      </c>
      <c r="I8" s="24">
        <v>1.73</v>
      </c>
      <c r="J8" s="24">
        <v>1.75</v>
      </c>
      <c r="K8" s="46" t="s">
        <v>83</v>
      </c>
      <c r="L8" s="22">
        <v>7</v>
      </c>
      <c r="M8" s="45" t="s">
        <v>82</v>
      </c>
      <c r="N8" s="31" t="str" cm="1">
        <f t="array" aca="1" ref="N8" ca="1">IF(INDIRECT("M" &amp; ROW())="x", INDIRECT("B" &amp; ROW()) &amp; IF(INDIRECT("E" &amp; ROW())="x", " in 2", " in 3"), "")</f>
        <v>Linda Noskova in 3</v>
      </c>
    </row>
    <row r="9" spans="1:14" x14ac:dyDescent="0.3">
      <c r="A9" s="34">
        <v>2</v>
      </c>
      <c r="B9" s="40" t="s">
        <v>64</v>
      </c>
      <c r="C9" s="34" t="s">
        <v>65</v>
      </c>
      <c r="D9" s="35">
        <v>0.4531</v>
      </c>
      <c r="E9" s="34" t="s">
        <v>82</v>
      </c>
      <c r="F9" s="34">
        <v>23</v>
      </c>
      <c r="G9" s="34">
        <v>235</v>
      </c>
      <c r="H9" s="34">
        <v>2.130000114440918</v>
      </c>
      <c r="I9" s="24"/>
      <c r="J9" s="24"/>
      <c r="K9" s="13"/>
      <c r="L9" s="22"/>
      <c r="M9" s="22"/>
      <c r="N9" s="31" t="str" cm="1">
        <f t="array" aca="1" ref="N9" ca="1">IF(INDIRECT("M" &amp; ROW())="x", INDIRECT("B" &amp; ROW()) &amp; IF(INDIRECT("E" &amp; ROW())="x", " in 2", " in 3"), "")</f>
        <v/>
      </c>
    </row>
    <row r="10" spans="1:14" ht="187.2" x14ac:dyDescent="0.3">
      <c r="A10" s="36"/>
      <c r="B10" s="42" t="s">
        <v>66</v>
      </c>
      <c r="C10" s="36" t="s">
        <v>67</v>
      </c>
      <c r="D10" s="37">
        <v>0.54690000000000005</v>
      </c>
      <c r="E10" s="36"/>
      <c r="F10" s="36">
        <v>50</v>
      </c>
      <c r="G10" s="36">
        <v>82</v>
      </c>
      <c r="H10" s="36">
        <v>1.7690000534057617</v>
      </c>
      <c r="I10" s="24">
        <v>1.68</v>
      </c>
      <c r="J10" s="24">
        <v>1.7</v>
      </c>
      <c r="K10" s="46" t="s">
        <v>84</v>
      </c>
      <c r="L10" s="22">
        <v>7.5</v>
      </c>
      <c r="M10" s="45" t="s">
        <v>82</v>
      </c>
      <c r="N10" s="31" t="str" cm="1">
        <f t="array" aca="1" ref="N10" ca="1">IF(INDIRECT("M" &amp; ROW())="x", INDIRECT("B" &amp; ROW()) &amp; IF(INDIRECT("E" &amp; ROW())="x", " in 2", " in 3"), "")</f>
        <v>Eva Lys in 3</v>
      </c>
    </row>
    <row r="11" spans="1:14" x14ac:dyDescent="0.3">
      <c r="A11" s="34">
        <v>3</v>
      </c>
      <c r="B11" s="40" t="s">
        <v>58</v>
      </c>
      <c r="C11" s="34" t="s">
        <v>59</v>
      </c>
      <c r="D11" s="35">
        <v>0.46139999999999998</v>
      </c>
      <c r="E11" s="34"/>
      <c r="F11" s="34">
        <v>19</v>
      </c>
      <c r="G11" s="34">
        <v>13</v>
      </c>
      <c r="H11" s="34">
        <v>1.7690000534057617</v>
      </c>
      <c r="I11" s="24">
        <v>1.7</v>
      </c>
      <c r="J11" s="24">
        <v>1.75</v>
      </c>
      <c r="K11" s="13"/>
      <c r="L11" s="22"/>
      <c r="M11" s="45" t="s">
        <v>82</v>
      </c>
      <c r="N11" s="31" t="str" cm="1">
        <f t="array" aca="1" ref="N11" ca="1">IF(INDIRECT("M" &amp; ROW())="x", INDIRECT("B" &amp; ROW()) &amp; IF(INDIRECT("E" &amp; ROW())="x", " in 2", " in 3"), "")</f>
        <v>Diana Shnaider in 3</v>
      </c>
    </row>
    <row r="12" spans="1:14" ht="249.6" x14ac:dyDescent="0.3">
      <c r="A12" s="36"/>
      <c r="B12" s="41" t="s">
        <v>60</v>
      </c>
      <c r="C12" s="36" t="s">
        <v>59</v>
      </c>
      <c r="D12" s="37">
        <v>0.53859999999999997</v>
      </c>
      <c r="E12" s="36" t="s">
        <v>82</v>
      </c>
      <c r="F12" s="36">
        <v>38</v>
      </c>
      <c r="G12" s="36">
        <v>18</v>
      </c>
      <c r="H12" s="36">
        <v>2.130000114440918</v>
      </c>
      <c r="I12" s="24"/>
      <c r="J12" s="24"/>
      <c r="K12" s="46" t="s">
        <v>85</v>
      </c>
      <c r="L12" s="22">
        <v>7</v>
      </c>
      <c r="M12" s="22"/>
      <c r="N12" s="31" t="str" cm="1">
        <f t="array" aca="1" ref="N12" ca="1">IF(INDIRECT("M" &amp; ROW())="x", INDIRECT("B" &amp; ROW()) &amp; IF(INDIRECT("E" &amp; ROW())="x", " in 2", " in 3"), "")</f>
        <v/>
      </c>
    </row>
    <row r="13" spans="1:14" x14ac:dyDescent="0.3">
      <c r="A13" s="34">
        <v>4</v>
      </c>
      <c r="B13" s="40" t="s">
        <v>54</v>
      </c>
      <c r="C13" s="34" t="s">
        <v>55</v>
      </c>
      <c r="D13" s="35">
        <v>0.42909999999999998</v>
      </c>
      <c r="E13" s="34"/>
      <c r="F13" s="34">
        <v>32</v>
      </c>
      <c r="G13" s="34">
        <v>71</v>
      </c>
      <c r="H13" s="34">
        <v>3.3900001049041748</v>
      </c>
      <c r="I13" s="24"/>
      <c r="J13" s="24"/>
      <c r="K13" s="13"/>
      <c r="L13" s="22"/>
      <c r="M13" s="22"/>
      <c r="N13" s="31" t="str" cm="1">
        <f t="array" aca="1" ref="N13" ca="1">IF(INDIRECT("M" &amp; ROW())="x", INDIRECT("B" &amp; ROW()) &amp; IF(INDIRECT("E" &amp; ROW())="x", " in 2", " in 3"), "")</f>
        <v/>
      </c>
    </row>
    <row r="14" spans="1:14" ht="218.4" x14ac:dyDescent="0.3">
      <c r="A14" s="36"/>
      <c r="B14" s="42" t="s">
        <v>56</v>
      </c>
      <c r="C14" s="36" t="s">
        <v>57</v>
      </c>
      <c r="D14" s="37">
        <v>0.57089999999999996</v>
      </c>
      <c r="E14" s="36" t="s">
        <v>82</v>
      </c>
      <c r="F14" s="36">
        <v>21</v>
      </c>
      <c r="G14" s="36">
        <v>14</v>
      </c>
      <c r="H14" s="36">
        <v>1.3530000448226929</v>
      </c>
      <c r="I14" s="24">
        <v>1.36</v>
      </c>
      <c r="J14" s="24">
        <v>1.4</v>
      </c>
      <c r="K14" s="46" t="s">
        <v>86</v>
      </c>
      <c r="L14" s="22">
        <v>7.5</v>
      </c>
      <c r="M14" s="45" t="s">
        <v>82</v>
      </c>
      <c r="N14" s="31" t="str" cm="1">
        <f t="array" aca="1" ref="N14" ca="1">IF(INDIRECT("M" &amp; ROW())="x", INDIRECT("B" &amp; ROW()) &amp; IF(INDIRECT("E" &amp; ROW())="x", " in 2", " in 3"), "")</f>
        <v>Karolina Muchova in 2</v>
      </c>
    </row>
    <row r="15" spans="1:14"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38" t="s">
        <v>68</v>
      </c>
      <c r="B17" s="39"/>
      <c r="C17" s="39"/>
      <c r="D17" s="39"/>
      <c r="E17" s="39"/>
      <c r="F17" s="39"/>
      <c r="G17" s="39"/>
      <c r="H17" s="39"/>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4">
        <v>1</v>
      </c>
      <c r="B19" s="40" t="s">
        <v>79</v>
      </c>
      <c r="C19" s="34" t="s">
        <v>80</v>
      </c>
      <c r="D19" s="35">
        <v>0.55059999999999998</v>
      </c>
      <c r="E19" s="34" t="s">
        <v>82</v>
      </c>
      <c r="F19" s="34">
        <v>83</v>
      </c>
      <c r="G19" s="34">
        <v>79</v>
      </c>
      <c r="H19" s="34">
        <v>2.190000057220459</v>
      </c>
      <c r="I19" s="24"/>
      <c r="J19" s="24"/>
      <c r="K19" s="44">
        <v>0.25</v>
      </c>
      <c r="L19" s="22"/>
      <c r="M19" s="22"/>
      <c r="N19" s="31" t="str" cm="1">
        <f t="array" aca="1" ref="N19" ca="1">IF(INDIRECT("M" &amp; ROW())="x", INDIRECT("B" &amp; ROW()) &amp; IF(INDIRECT("E" &amp; ROW())="x", " in 2", " in 3"), "")</f>
        <v/>
      </c>
    </row>
    <row r="20" spans="1:14" ht="202.8" x14ac:dyDescent="0.3">
      <c r="A20" s="36"/>
      <c r="B20" s="41" t="s">
        <v>81</v>
      </c>
      <c r="C20" s="36" t="s">
        <v>62</v>
      </c>
      <c r="D20" s="37">
        <v>0.44940000000000002</v>
      </c>
      <c r="E20" s="36"/>
      <c r="F20" s="36">
        <v>44</v>
      </c>
      <c r="G20" s="36">
        <v>102</v>
      </c>
      <c r="H20" s="36">
        <v>1.718999981880188</v>
      </c>
      <c r="I20" s="24">
        <v>1.74</v>
      </c>
      <c r="J20" s="24">
        <v>1.7</v>
      </c>
      <c r="K20" s="46" t="s">
        <v>87</v>
      </c>
      <c r="L20" s="22">
        <v>7.5</v>
      </c>
      <c r="M20" s="45" t="s">
        <v>82</v>
      </c>
      <c r="N20" s="31" t="str" cm="1">
        <f t="array" aca="1" ref="N20" ca="1">IF(INDIRECT("M" &amp; ROW())="x", INDIRECT("B" &amp; ROW()) &amp; IF(INDIRECT("E" &amp; ROW())="x", " in 2", " in 3"), "")</f>
        <v>Ann Li in 3</v>
      </c>
    </row>
    <row r="21" spans="1:14" x14ac:dyDescent="0.3">
      <c r="A21" s="34">
        <v>2</v>
      </c>
      <c r="B21" s="43" t="s">
        <v>69</v>
      </c>
      <c r="C21" s="34" t="s">
        <v>70</v>
      </c>
      <c r="D21" s="35">
        <v>0.65029999999999999</v>
      </c>
      <c r="E21" s="34" t="s">
        <v>82</v>
      </c>
      <c r="F21" s="34">
        <v>116</v>
      </c>
      <c r="G21" s="34">
        <v>78</v>
      </c>
      <c r="H21" s="34">
        <v>1.5779999494552612</v>
      </c>
      <c r="I21" s="24">
        <v>1.56</v>
      </c>
      <c r="J21" s="24">
        <v>1.65</v>
      </c>
      <c r="K21" s="13"/>
      <c r="L21" s="22"/>
      <c r="M21" s="45" t="s">
        <v>82</v>
      </c>
      <c r="N21" s="31" t="str" cm="1">
        <f t="array" aca="1" ref="N21" ca="1">IF(INDIRECT("M" &amp; ROW())="x", INDIRECT("B" &amp; ROW()) &amp; IF(INDIRECT("E" &amp; ROW())="x", " in 2", " in 3"), "")</f>
        <v>Lulu Sun in 2</v>
      </c>
    </row>
    <row r="22" spans="1:14" ht="187.2" x14ac:dyDescent="0.3">
      <c r="A22" s="36"/>
      <c r="B22" s="41" t="s">
        <v>71</v>
      </c>
      <c r="C22" s="36" t="s">
        <v>72</v>
      </c>
      <c r="D22" s="37">
        <v>0.34970000000000001</v>
      </c>
      <c r="E22" s="36"/>
      <c r="F22" s="36">
        <v>332</v>
      </c>
      <c r="G22" s="36">
        <v>58</v>
      </c>
      <c r="H22" s="36">
        <v>2.4700000286102295</v>
      </c>
      <c r="I22" s="24"/>
      <c r="J22" s="24"/>
      <c r="K22" s="46" t="s">
        <v>88</v>
      </c>
      <c r="L22" s="22">
        <v>7</v>
      </c>
      <c r="M22" s="22"/>
      <c r="N22" s="31" t="str" cm="1">
        <f t="array" aca="1" ref="N22" ca="1">IF(INDIRECT("M" &amp; ROW())="x", INDIRECT("B" &amp; ROW()) &amp; IF(INDIRECT("E" &amp; ROW())="x", " in 2", " in 3"), "")</f>
        <v/>
      </c>
    </row>
    <row r="23" spans="1:14" x14ac:dyDescent="0.3">
      <c r="A23" s="34">
        <v>3</v>
      </c>
      <c r="B23" s="40" t="s">
        <v>76</v>
      </c>
      <c r="C23" s="34" t="s">
        <v>72</v>
      </c>
      <c r="D23" s="35">
        <v>0.59019999999999995</v>
      </c>
      <c r="E23" s="34" t="s">
        <v>82</v>
      </c>
      <c r="F23" s="34">
        <v>163</v>
      </c>
      <c r="G23" s="34">
        <v>62</v>
      </c>
      <c r="H23" s="34">
        <v>1.8700000047683716</v>
      </c>
      <c r="I23" s="24">
        <v>1.93</v>
      </c>
      <c r="J23" s="24">
        <v>1.7</v>
      </c>
      <c r="K23" s="13"/>
      <c r="L23" s="22"/>
      <c r="M23" s="45" t="s">
        <v>82</v>
      </c>
      <c r="N23" s="31" t="str" cm="1">
        <f t="array" aca="1" ref="N23" ca="1">IF(INDIRECT("M" &amp; ROW())="x", INDIRECT("B" &amp; ROW()) &amp; IF(INDIRECT("E" &amp; ROW())="x", " in 2", " in 3"), "")</f>
        <v>Xiyu Wang in 2</v>
      </c>
    </row>
    <row r="24" spans="1:14" ht="187.2" x14ac:dyDescent="0.3">
      <c r="A24" s="36"/>
      <c r="B24" s="41" t="s">
        <v>77</v>
      </c>
      <c r="C24" s="36" t="s">
        <v>78</v>
      </c>
      <c r="D24" s="37">
        <v>0.4098</v>
      </c>
      <c r="E24" s="36"/>
      <c r="F24" s="36">
        <v>95</v>
      </c>
      <c r="G24" s="36">
        <v>94</v>
      </c>
      <c r="H24" s="36">
        <v>1.9800000190734863</v>
      </c>
      <c r="I24" s="24"/>
      <c r="J24" s="24"/>
      <c r="K24" s="46" t="s">
        <v>89</v>
      </c>
      <c r="L24" s="22">
        <v>7.5</v>
      </c>
      <c r="M24" s="22"/>
      <c r="N24" s="31" t="str" cm="1">
        <f t="array" aca="1" ref="N24" ca="1">IF(INDIRECT("M" &amp; ROW())="x", INDIRECT("B" &amp; ROW()) &amp; IF(INDIRECT("E" &amp; ROW())="x", " in 2", " in 3"), "")</f>
        <v/>
      </c>
    </row>
    <row r="25" spans="1:14" x14ac:dyDescent="0.3">
      <c r="A25" s="34">
        <v>4</v>
      </c>
      <c r="B25" s="43" t="s">
        <v>73</v>
      </c>
      <c r="C25" s="34" t="s">
        <v>72</v>
      </c>
      <c r="D25" s="35">
        <v>0.69189999999999996</v>
      </c>
      <c r="E25" s="34" t="s">
        <v>82</v>
      </c>
      <c r="F25" s="34">
        <v>122</v>
      </c>
      <c r="G25" s="34">
        <v>111</v>
      </c>
      <c r="H25" s="34">
        <v>1.44</v>
      </c>
      <c r="I25" s="24"/>
      <c r="J25" s="24">
        <v>1.5</v>
      </c>
      <c r="K25" s="13"/>
      <c r="L25" s="22"/>
      <c r="M25" s="45" t="s">
        <v>82</v>
      </c>
      <c r="N25" s="31" t="str" cm="1">
        <f t="array" aca="1" ref="N25" ca="1">IF(INDIRECT("M" &amp; ROW())="x", INDIRECT("B" &amp; ROW()) &amp; IF(INDIRECT("E" &amp; ROW())="x", " in 2", " in 3"), "")</f>
        <v>Shuai Zhang in 2</v>
      </c>
    </row>
    <row r="26" spans="1:14" ht="156" x14ac:dyDescent="0.3">
      <c r="A26" s="36"/>
      <c r="B26" s="41" t="s">
        <v>74</v>
      </c>
      <c r="C26" s="36" t="s">
        <v>75</v>
      </c>
      <c r="D26" s="37">
        <v>0.30809999999999998</v>
      </c>
      <c r="E26" s="36"/>
      <c r="F26" s="36">
        <v>100</v>
      </c>
      <c r="G26" s="36">
        <v>346</v>
      </c>
      <c r="H26" s="36">
        <v>2.75</v>
      </c>
      <c r="I26" s="24"/>
      <c r="J26" s="24"/>
      <c r="K26" s="46" t="s">
        <v>90</v>
      </c>
      <c r="L26" s="22">
        <v>7.5</v>
      </c>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19:H26">
    <sortCondition ref="A19:A26"/>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H15" sqref="H15"/>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2025-10-22T08:03:36Z</dcterms:modified>
</cp:coreProperties>
</file>