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9B74B654-737E-48A5-AADD-B042A51DC911}" xr6:coauthVersionLast="47" xr6:coauthVersionMax="47" xr10:uidLastSave="{00000000-0000-0000-0000-000000000000}"/>
  <bookViews>
    <workbookView xWindow="-144" yWindow="120" windowWidth="23196"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1" l="1" a="1"/>
  <c r="N17" i="1" a="1"/>
  <c r="N19" i="1" a="1"/>
  <c r="N9" i="1" l="1"/>
  <c r="N17" i="1"/>
  <c r="N19" i="1"/>
  <c r="N20" i="1" a="1"/>
  <c r="N20" i="1"/>
  <c r="N21" i="1" a="1"/>
  <c r="N21" i="1"/>
  <c r="N23" i="1" a="1"/>
  <c r="N23" i="1"/>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1" i="1" a="1"/>
  <c r="N32" i="1" a="1"/>
  <c r="N26" i="1" a="1"/>
  <c r="N25" i="1" a="1"/>
  <c r="N15" i="1" a="1"/>
  <c r="N16" i="1" a="1"/>
  <c r="N32" i="1" l="1"/>
  <c r="N31" i="1"/>
  <c r="N25" i="1"/>
  <c r="N26" i="1"/>
  <c r="N16" i="1"/>
  <c r="N15" i="1"/>
  <c r="N50" i="1" a="1"/>
  <c r="N180" i="1" a="1"/>
  <c r="N45" i="1" a="1"/>
  <c r="N156" i="1" a="1"/>
  <c r="N24" i="6" a="1"/>
  <c r="N83" i="1" a="1"/>
  <c r="N87" i="1" a="1"/>
  <c r="N195" i="6" a="1"/>
  <c r="N72" i="1" a="1"/>
  <c r="N105" i="1" a="1"/>
  <c r="N108" i="1" a="1"/>
  <c r="N157" i="6" a="1"/>
  <c r="N92" i="6" a="1"/>
  <c r="N99" i="1" a="1"/>
  <c r="N142" i="6" a="1"/>
  <c r="N126" i="1" a="1"/>
  <c r="N56" i="1" a="1"/>
  <c r="N122" i="6" a="1"/>
  <c r="N56" i="6" a="1"/>
  <c r="N182" i="1" a="1"/>
  <c r="N132" i="6" a="1"/>
  <c r="N110" i="6" a="1"/>
  <c r="N80" i="6" a="1"/>
  <c r="N141" i="6" a="1"/>
  <c r="N168" i="6" a="1"/>
  <c r="N49" i="1" a="1"/>
  <c r="N190" i="6" a="1"/>
  <c r="N152" i="6" a="1"/>
  <c r="N117" i="1" a="1"/>
  <c r="N74" i="1" a="1"/>
  <c r="N66" i="6" a="1"/>
  <c r="N64" i="1" a="1"/>
  <c r="N8" i="6" a="1"/>
  <c r="N44" i="1" a="1"/>
  <c r="N79" i="1" a="1"/>
  <c r="N53" i="1" a="1"/>
  <c r="N151" i="6" a="1"/>
  <c r="N203" i="6" a="1"/>
  <c r="N11" i="1" a="1"/>
  <c r="N29" i="6" a="1"/>
  <c r="N194" i="6" a="1"/>
  <c r="N197" i="6" a="1"/>
  <c r="N114" i="6" a="1"/>
  <c r="N185" i="1" a="1"/>
  <c r="N155" i="1" a="1"/>
  <c r="N58" i="1" a="1"/>
  <c r="N181" i="6" a="1"/>
  <c r="N76" i="6" a="1"/>
  <c r="N72" i="6" a="1"/>
  <c r="N211" i="6" a="1"/>
  <c r="N47" i="6" a="1"/>
  <c r="N136" i="1" a="1"/>
  <c r="N67" i="6" a="1"/>
  <c r="N129" i="6" a="1"/>
  <c r="N97" i="1" a="1"/>
  <c r="N201" i="6" a="1"/>
  <c r="N152" i="1" a="1"/>
  <c r="N21" i="6" a="1"/>
  <c r="N61" i="6" a="1"/>
  <c r="N116" i="6" a="1"/>
  <c r="N90" i="1" a="1"/>
  <c r="N28" i="6" a="1"/>
  <c r="N160" i="6" a="1"/>
  <c r="N15" i="6" a="1"/>
  <c r="N51" i="6" a="1"/>
  <c r="N212" i="6" a="1"/>
  <c r="N124" i="6" a="1"/>
  <c r="N214" i="6" a="1"/>
  <c r="N7" i="6" a="1"/>
  <c r="N134" i="1" a="1"/>
  <c r="N68" i="1" a="1"/>
  <c r="N106" i="6" a="1"/>
  <c r="N101" i="1" a="1"/>
  <c r="N40" i="1" a="1"/>
  <c r="N73" i="6" a="1"/>
  <c r="N182" i="6" a="1"/>
  <c r="N80" i="1" a="1"/>
  <c r="N77" i="6" a="1"/>
  <c r="N69" i="6" a="1"/>
  <c r="N94" i="1" a="1"/>
  <c r="N12" i="1" a="1"/>
  <c r="N35" i="1" a="1"/>
  <c r="N66" i="1" a="1"/>
  <c r="N120" i="6" a="1"/>
  <c r="N120" i="1" a="1"/>
  <c r="N135" i="1" a="1"/>
  <c r="N33" i="1" a="1"/>
  <c r="N198" i="6" a="1"/>
  <c r="N22" i="6" a="1"/>
  <c r="N164" i="6" a="1"/>
  <c r="N50" i="6" a="1"/>
  <c r="N54" i="6" a="1"/>
  <c r="N163" i="1" a="1"/>
  <c r="N162" i="1" a="1"/>
  <c r="N17" i="6" a="1"/>
  <c r="N48" i="6" a="1"/>
  <c r="N148" i="1" a="1"/>
  <c r="N30" i="6" a="1"/>
  <c r="N126" i="6" a="1"/>
  <c r="N69" i="1" a="1"/>
  <c r="N52" i="1" a="1"/>
  <c r="N183" i="1" a="1"/>
  <c r="N190" i="1" a="1"/>
  <c r="N186" i="6" a="1"/>
  <c r="N171" i="1" a="1"/>
  <c r="N65" i="6" a="1"/>
  <c r="N118" i="1" a="1"/>
  <c r="N46" i="6" a="1"/>
  <c r="N59" i="1" a="1"/>
  <c r="N170" i="6" a="1"/>
  <c r="N165" i="1" a="1"/>
  <c r="N147" i="6" a="1"/>
  <c r="N43" i="1" a="1"/>
  <c r="N31" i="6" a="1"/>
  <c r="N187" i="1" a="1"/>
  <c r="N130" i="1" a="1"/>
  <c r="N23" i="6" a="1"/>
  <c r="N202" i="6" a="1"/>
  <c r="N128" i="1" a="1"/>
  <c r="N158" i="1" a="1"/>
  <c r="N213" i="6" a="1"/>
  <c r="N53" i="6" a="1"/>
  <c r="N175" i="1" a="1"/>
  <c r="N100" i="6" a="1"/>
  <c r="N95" i="1" a="1"/>
  <c r="N161" i="1" a="1"/>
  <c r="N90" i="6" a="1"/>
  <c r="N27" i="1" a="1"/>
  <c r="N91" i="1" a="1"/>
  <c r="N105" i="6" a="1"/>
  <c r="N57" i="1" a="1"/>
  <c r="N20" i="6" a="1"/>
  <c r="N125" i="1" a="1"/>
  <c r="N158" i="6" a="1"/>
  <c r="N58" i="6" a="1"/>
  <c r="N75" i="1" a="1"/>
  <c r="N88" i="1" a="1"/>
  <c r="N98" i="1" a="1"/>
  <c r="N92" i="1" a="1"/>
  <c r="N124" i="1" a="1"/>
  <c r="N189" i="1" a="1"/>
  <c r="N199" i="6" a="1"/>
  <c r="N196" i="6" a="1"/>
  <c r="N163" i="6" a="1"/>
  <c r="N167" i="6" a="1"/>
  <c r="N24" i="1" a="1"/>
  <c r="N16" i="6" a="1"/>
  <c r="N52" i="6" a="1"/>
  <c r="N115" i="6" a="1"/>
  <c r="N102" i="6" a="1"/>
  <c r="N28" i="1" a="1"/>
  <c r="N25" i="6" a="1"/>
  <c r="N162" i="6" a="1"/>
  <c r="N49" i="6" a="1"/>
  <c r="N145" i="6" a="1"/>
  <c r="N136" i="6" a="1"/>
  <c r="N45" i="6" a="1"/>
  <c r="N130" i="6" a="1"/>
  <c r="N172" i="1" a="1"/>
  <c r="N114" i="1" a="1"/>
  <c r="N96" i="6" a="1"/>
  <c r="N134" i="6" a="1"/>
  <c r="N101" i="6" a="1"/>
  <c r="N132" i="1" a="1"/>
  <c r="N81" i="6" a="1"/>
  <c r="N160" i="1" a="1"/>
  <c r="N67" i="1" a="1"/>
  <c r="N106" i="1" a="1"/>
  <c r="N9" i="6" a="1"/>
  <c r="N38" i="1" a="1"/>
  <c r="N185" i="6" a="1"/>
  <c r="N147" i="1" a="1"/>
  <c r="N161" i="6" a="1"/>
  <c r="N171" i="6" a="1"/>
  <c r="N144" i="1" a="1"/>
  <c r="N62" i="1" a="1"/>
  <c r="N108" i="6" a="1"/>
  <c r="N33" i="6" a="1"/>
  <c r="N145" i="1" a="1"/>
  <c r="N70" i="6" a="1"/>
  <c r="N86" i="6" a="1"/>
  <c r="N41" i="6" a="1"/>
  <c r="N157" i="1" a="1"/>
  <c r="N63" i="1" a="1"/>
  <c r="N104" i="1" a="1"/>
  <c r="N82" i="1" a="1"/>
  <c r="N187" i="6" a="1"/>
  <c r="N38" i="6" a="1"/>
  <c r="N100" i="1" a="1"/>
  <c r="N54" i="1" a="1"/>
  <c r="N177" i="1" a="1"/>
  <c r="N84" i="1" a="1"/>
  <c r="N210" i="6" a="1"/>
  <c r="N98" i="6" a="1"/>
  <c r="N125" i="6" a="1"/>
  <c r="N177" i="6" a="1"/>
  <c r="N204" i="6" a="1"/>
  <c r="N174" i="6" a="1"/>
  <c r="N164" i="1" a="1"/>
  <c r="N139" i="6" a="1"/>
  <c r="N107" i="6" a="1"/>
  <c r="N104" i="6" a="1"/>
  <c r="N149" i="1" a="1"/>
  <c r="N85" i="6" a="1"/>
  <c r="N133" i="1" a="1"/>
  <c r="N71" i="6" a="1"/>
  <c r="N169" i="1" a="1"/>
  <c r="N188" i="6" a="1"/>
  <c r="N30" i="1" a="1"/>
  <c r="N123" i="6" a="1"/>
  <c r="N176" i="6" a="1"/>
  <c r="N109" i="6" a="1"/>
  <c r="N115" i="1" a="1"/>
  <c r="N42" i="1" a="1"/>
  <c r="N205" i="6" a="1"/>
  <c r="N103" i="6" a="1"/>
  <c r="N46" i="1" a="1"/>
  <c r="N89" i="6" a="1"/>
  <c r="N150" i="6" a="1"/>
  <c r="N42" i="6" a="1"/>
  <c r="N159" i="1" a="1"/>
  <c r="N193" i="6" a="1"/>
  <c r="N93" i="6" a="1"/>
  <c r="N60" i="1" a="1"/>
  <c r="N51" i="1" a="1"/>
  <c r="N99" i="6" a="1"/>
  <c r="N109" i="1" a="1"/>
  <c r="N102" i="1" a="1"/>
  <c r="N81" i="1" a="1"/>
  <c r="N34" i="6" a="1"/>
  <c r="N165" i="6" a="1"/>
  <c r="N75" i="6" a="1"/>
  <c r="N142" i="1" a="1"/>
  <c r="N94" i="6" a="1"/>
  <c r="N37" i="6" a="1"/>
  <c r="N55" i="1" a="1"/>
  <c r="N181" i="1" a="1"/>
  <c r="N143" i="6" a="1"/>
  <c r="N48" i="1" a="1"/>
  <c r="N122" i="1" a="1"/>
  <c r="N40" i="6" a="1"/>
  <c r="N113" i="6" a="1"/>
  <c r="N107" i="1" a="1"/>
  <c r="N133" i="6" a="1"/>
  <c r="N36" i="6" a="1"/>
  <c r="N154" i="1" a="1"/>
  <c r="N118" i="6" a="1"/>
  <c r="N36" i="1" a="1"/>
  <c r="N34" i="1" a="1"/>
  <c r="N191" i="6" a="1"/>
  <c r="N35" i="6" a="1"/>
  <c r="N13" i="6" a="1"/>
  <c r="N29" i="1" a="1"/>
  <c r="N121" i="1" a="1"/>
  <c r="N91" i="6" a="1"/>
  <c r="N93" i="1" a="1"/>
  <c r="N137" i="1" a="1"/>
  <c r="N103" i="1" a="1"/>
  <c r="N70" i="1" a="1"/>
  <c r="N159" i="6" a="1"/>
  <c r="N110" i="1" a="1"/>
  <c r="N14" i="6" a="1"/>
  <c r="N131" i="1" a="1"/>
  <c r="N137" i="6" a="1"/>
  <c r="N59" i="6" a="1"/>
  <c r="N84" i="6" a="1"/>
  <c r="N8" i="1" a="1"/>
  <c r="N144" i="6" a="1"/>
  <c r="N79" i="6" a="1"/>
  <c r="N149" i="6" a="1"/>
  <c r="N166" i="6" a="1"/>
  <c r="N37" i="1" a="1"/>
  <c r="N140" i="1" a="1"/>
  <c r="N57" i="6" a="1"/>
  <c r="N87" i="6" a="1"/>
  <c r="N77" i="1" a="1"/>
  <c r="N153" i="1" a="1"/>
  <c r="N184" i="6" a="1"/>
  <c r="N12" i="6" a="1"/>
  <c r="N95" i="6" a="1"/>
  <c r="N62" i="6" a="1"/>
  <c r="N178" i="1" a="1"/>
  <c r="N207" i="6" a="1"/>
  <c r="N175" i="6" a="1"/>
  <c r="N173" i="6" a="1"/>
  <c r="N146" i="1" a="1"/>
  <c r="N14" i="1" a="1"/>
  <c r="N26" i="6" a="1"/>
  <c r="N208" i="6" a="1"/>
  <c r="N123" i="1" a="1"/>
  <c r="N78" i="1" a="1"/>
  <c r="N127" i="6" a="1"/>
  <c r="N112" i="6" a="1"/>
  <c r="N209" i="6" a="1"/>
  <c r="N65" i="1" a="1"/>
  <c r="N121" i="6" a="1"/>
  <c r="N27" i="6" a="1"/>
  <c r="N119" i="6" a="1"/>
  <c r="N183" i="6" a="1"/>
  <c r="N111" i="6" a="1"/>
  <c r="N148" i="6" a="1"/>
  <c r="N174" i="1" a="1"/>
  <c r="N71" i="1" a="1"/>
  <c r="N154" i="6" a="1"/>
  <c r="N13" i="1" a="1"/>
  <c r="N192" i="6" a="1"/>
  <c r="N200" i="6" a="1"/>
  <c r="N41" i="1" a="1"/>
  <c r="N76" i="1" a="1"/>
  <c r="N131" i="6" a="1"/>
  <c r="N153" i="6" a="1"/>
  <c r="N169" i="6" a="1"/>
  <c r="N78" i="6" a="1"/>
  <c r="N88" i="6" a="1"/>
  <c r="N43" i="6" a="1"/>
  <c r="N55" i="6" a="1"/>
  <c r="N191" i="1" a="1"/>
  <c r="N82" i="6" a="1"/>
  <c r="N138" i="6" a="1"/>
  <c r="N112" i="1" a="1"/>
  <c r="N156" i="6" a="1"/>
  <c r="N61" i="1" a="1"/>
  <c r="N60" i="6" a="1"/>
  <c r="N89" i="1" a="1"/>
  <c r="N206" i="6" a="1"/>
  <c r="N155" i="6" a="1"/>
  <c r="N116" i="1" a="1"/>
  <c r="N176" i="1" a="1"/>
  <c r="N86" i="1" a="1"/>
  <c r="N146" i="6" a="1"/>
  <c r="N10" i="6" a="1"/>
  <c r="N44" i="6" a="1"/>
  <c r="N180" i="6" a="1"/>
  <c r="N173" i="1" a="1"/>
  <c r="N168" i="1" a="1"/>
  <c r="N85" i="1" a="1"/>
  <c r="N179" i="1" a="1"/>
  <c r="N74" i="6" a="1"/>
  <c r="N117" i="6" a="1"/>
  <c r="N166" i="1" a="1"/>
  <c r="N172" i="6" a="1"/>
  <c r="N139" i="1" a="1"/>
  <c r="N167" i="1" a="1"/>
  <c r="N73" i="1" a="1"/>
  <c r="N47" i="1" a="1"/>
  <c r="N189" i="6" a="1"/>
  <c r="N129" i="1" a="1"/>
  <c r="N128" i="6" a="1"/>
  <c r="N140" i="6" a="1"/>
  <c r="N184" i="1" a="1"/>
  <c r="N119" i="1" a="1"/>
  <c r="N186" i="1" a="1"/>
  <c r="N39" i="6" a="1"/>
  <c r="N143" i="1" a="1"/>
  <c r="N113" i="1" a="1"/>
  <c r="N63" i="6" a="1"/>
  <c r="N111" i="1" a="1"/>
  <c r="N7" i="1" a="1"/>
  <c r="N141" i="1" a="1"/>
  <c r="N68" i="6" a="1"/>
  <c r="N127" i="1" a="1"/>
  <c r="N138" i="1" a="1"/>
  <c r="N170" i="1" a="1"/>
  <c r="N179" i="6" a="1"/>
  <c r="N83" i="6" a="1"/>
  <c r="N97" i="6" a="1"/>
  <c r="N32" i="6" a="1"/>
  <c r="N64" i="6" a="1"/>
  <c r="N39" i="1" a="1"/>
  <c r="N151" i="1" a="1"/>
  <c r="N19" i="6" a="1"/>
  <c r="N11" i="6" a="1"/>
  <c r="N150" i="1" a="1"/>
  <c r="N178" i="6" a="1"/>
  <c r="N96" i="1" a="1"/>
  <c r="N188" i="1" a="1"/>
  <c r="N135" i="6" a="1"/>
  <c r="N135" i="6" l="1"/>
  <c r="N188" i="1"/>
  <c r="N96" i="1"/>
  <c r="N178" i="6"/>
  <c r="N150" i="1"/>
  <c r="N11" i="6"/>
  <c r="N19" i="6"/>
  <c r="N151" i="1"/>
  <c r="N39" i="1"/>
  <c r="N64" i="6"/>
  <c r="N32" i="6"/>
  <c r="N97" i="6"/>
  <c r="N83" i="6"/>
  <c r="N179" i="6"/>
  <c r="N170" i="1"/>
  <c r="N138" i="1"/>
  <c r="N127" i="1"/>
  <c r="N68" i="6"/>
  <c r="N141" i="1"/>
  <c r="N7" i="1"/>
  <c r="O7" i="1" s="1"/>
  <c r="N111" i="1"/>
  <c r="N63" i="6"/>
  <c r="N113" i="1"/>
  <c r="N143" i="1"/>
  <c r="N39" i="6"/>
  <c r="N186" i="1"/>
  <c r="N119" i="1"/>
  <c r="N184" i="1"/>
  <c r="N140" i="6"/>
  <c r="N128" i="6"/>
  <c r="N129" i="1"/>
  <c r="N189" i="6"/>
  <c r="N47" i="1"/>
  <c r="N73" i="1"/>
  <c r="N167" i="1"/>
  <c r="N139" i="1"/>
  <c r="N172" i="6"/>
  <c r="N166" i="1"/>
  <c r="N117" i="6"/>
  <c r="N74" i="6"/>
  <c r="N179" i="1"/>
  <c r="N85" i="1"/>
  <c r="N168" i="1"/>
  <c r="N173" i="1"/>
  <c r="N180" i="6"/>
  <c r="N44" i="6"/>
  <c r="N10" i="6"/>
  <c r="N146" i="6"/>
  <c r="N86" i="1"/>
  <c r="N176" i="1"/>
  <c r="N116" i="1"/>
  <c r="N155" i="6"/>
  <c r="N206" i="6"/>
  <c r="N89" i="1"/>
  <c r="N60" i="6"/>
  <c r="N61" i="1"/>
  <c r="N156" i="6"/>
  <c r="N112" i="1"/>
  <c r="N138" i="6"/>
  <c r="N82" i="6"/>
  <c r="N191" i="1"/>
  <c r="N55" i="6"/>
  <c r="N43" i="6"/>
  <c r="N88" i="6"/>
  <c r="N78" i="6"/>
  <c r="N169" i="6"/>
  <c r="N153" i="6"/>
  <c r="N131" i="6"/>
  <c r="N76" i="1"/>
  <c r="N41" i="1"/>
  <c r="N200" i="6"/>
  <c r="N192" i="6"/>
  <c r="N13" i="1"/>
  <c r="N154" i="6"/>
  <c r="N71" i="1"/>
  <c r="N174" i="1"/>
  <c r="N148" i="6"/>
  <c r="N111" i="6"/>
  <c r="N183" i="6"/>
  <c r="N119" i="6"/>
  <c r="N27" i="6"/>
  <c r="N121" i="6"/>
  <c r="N65" i="1"/>
  <c r="N209" i="6"/>
  <c r="N112" i="6"/>
  <c r="N127" i="6"/>
  <c r="N78" i="1"/>
  <c r="N123" i="1"/>
  <c r="N208" i="6"/>
  <c r="N26" i="6"/>
  <c r="N14" i="1"/>
  <c r="N146" i="1"/>
  <c r="N173" i="6"/>
  <c r="N175" i="6"/>
  <c r="N207" i="6"/>
  <c r="N178" i="1"/>
  <c r="N62" i="6"/>
  <c r="N95" i="6"/>
  <c r="N12" i="6"/>
  <c r="N184" i="6"/>
  <c r="N153" i="1"/>
  <c r="N77" i="1"/>
  <c r="N87" i="6"/>
  <c r="N57" i="6"/>
  <c r="N140" i="1"/>
  <c r="N37" i="1"/>
  <c r="N166" i="6"/>
  <c r="N149" i="6"/>
  <c r="N79" i="6"/>
  <c r="N144" i="6"/>
  <c r="N8" i="1"/>
  <c r="O8" i="1" s="1"/>
  <c r="N84" i="6"/>
  <c r="N59" i="6"/>
  <c r="N137" i="6"/>
  <c r="N131" i="1"/>
  <c r="N14" i="6"/>
  <c r="N110" i="1"/>
  <c r="N159" i="6"/>
  <c r="N70" i="1"/>
  <c r="N103" i="1"/>
  <c r="N137" i="1"/>
  <c r="N93" i="1"/>
  <c r="N91" i="6"/>
  <c r="N121" i="1"/>
  <c r="N29" i="1"/>
  <c r="N13" i="6"/>
  <c r="N35" i="6"/>
  <c r="N191" i="6"/>
  <c r="N34" i="1"/>
  <c r="N36" i="1"/>
  <c r="N118" i="6"/>
  <c r="N154" i="1"/>
  <c r="N36" i="6"/>
  <c r="N133" i="6"/>
  <c r="N107" i="1"/>
  <c r="N113" i="6"/>
  <c r="N40" i="6"/>
  <c r="N122" i="1"/>
  <c r="N48" i="1"/>
  <c r="N143" i="6"/>
  <c r="N181" i="1"/>
  <c r="N55" i="1"/>
  <c r="N37" i="6"/>
  <c r="N94" i="6"/>
  <c r="N142" i="1"/>
  <c r="N75" i="6"/>
  <c r="N165" i="6"/>
  <c r="N34" i="6"/>
  <c r="N81" i="1"/>
  <c r="N102" i="1"/>
  <c r="N109" i="1"/>
  <c r="N99" i="6"/>
  <c r="N51" i="1"/>
  <c r="N60" i="1"/>
  <c r="N93" i="6"/>
  <c r="N193" i="6"/>
  <c r="N159" i="1"/>
  <c r="N42" i="6"/>
  <c r="N150" i="6"/>
  <c r="N89" i="6"/>
  <c r="N46" i="1"/>
  <c r="N103" i="6"/>
  <c r="N205" i="6"/>
  <c r="N42" i="1"/>
  <c r="N115" i="1"/>
  <c r="N109" i="6"/>
  <c r="N176" i="6"/>
  <c r="N123" i="6"/>
  <c r="N30" i="1"/>
  <c r="N188" i="6"/>
  <c r="N169" i="1"/>
  <c r="N71" i="6"/>
  <c r="N133" i="1"/>
  <c r="N85" i="6"/>
  <c r="N149" i="1"/>
  <c r="N104" i="6"/>
  <c r="N107" i="6"/>
  <c r="N139" i="6"/>
  <c r="N164" i="1"/>
  <c r="N174" i="6"/>
  <c r="N204" i="6"/>
  <c r="N177" i="6"/>
  <c r="N125" i="6"/>
  <c r="N98" i="6"/>
  <c r="N210" i="6"/>
  <c r="N84" i="1"/>
  <c r="N177" i="1"/>
  <c r="N54" i="1"/>
  <c r="N100" i="1"/>
  <c r="N38" i="6"/>
  <c r="N187" i="6"/>
  <c r="N82" i="1"/>
  <c r="N104" i="1"/>
  <c r="N63" i="1"/>
  <c r="N157" i="1"/>
  <c r="N41" i="6"/>
  <c r="N86" i="6"/>
  <c r="N70" i="6"/>
  <c r="N145" i="1"/>
  <c r="N33" i="6"/>
  <c r="N108" i="6"/>
  <c r="N62" i="1"/>
  <c r="N144" i="1"/>
  <c r="N171" i="6"/>
  <c r="N161" i="6"/>
  <c r="N147" i="1"/>
  <c r="N185" i="6"/>
  <c r="N38" i="1"/>
  <c r="N9" i="6"/>
  <c r="N106" i="1"/>
  <c r="N67" i="1"/>
  <c r="N160" i="1"/>
  <c r="N81" i="6"/>
  <c r="N132" i="1"/>
  <c r="N101" i="6"/>
  <c r="N134" i="6"/>
  <c r="N96" i="6"/>
  <c r="N114" i="1"/>
  <c r="N172" i="1"/>
  <c r="N130" i="6"/>
  <c r="N45" i="6"/>
  <c r="N136" i="6"/>
  <c r="N145" i="6"/>
  <c r="N49" i="6"/>
  <c r="N162" i="6"/>
  <c r="N25" i="6"/>
  <c r="N28" i="1"/>
  <c r="N102" i="6"/>
  <c r="N115" i="6"/>
  <c r="N52" i="6"/>
  <c r="N16" i="6"/>
  <c r="N24" i="1"/>
  <c r="N167" i="6"/>
  <c r="N163" i="6"/>
  <c r="N196" i="6"/>
  <c r="N199" i="6"/>
  <c r="N189" i="1"/>
  <c r="N124" i="1"/>
  <c r="N92" i="1"/>
  <c r="N98" i="1"/>
  <c r="N88" i="1"/>
  <c r="N75" i="1"/>
  <c r="N58" i="6"/>
  <c r="N158" i="6"/>
  <c r="N125" i="1"/>
  <c r="N20" i="6"/>
  <c r="N57" i="1"/>
  <c r="N105" i="6"/>
  <c r="N91" i="1"/>
  <c r="N27" i="1"/>
  <c r="N90" i="6"/>
  <c r="N161" i="1"/>
  <c r="N95" i="1"/>
  <c r="N100" i="6"/>
  <c r="N175" i="1"/>
  <c r="N53" i="6"/>
  <c r="N213" i="6"/>
  <c r="N158" i="1"/>
  <c r="N128" i="1"/>
  <c r="N202" i="6"/>
  <c r="N23" i="6"/>
  <c r="N130" i="1"/>
  <c r="N187" i="1"/>
  <c r="N31" i="6"/>
  <c r="N43" i="1"/>
  <c r="N147" i="6"/>
  <c r="N165" i="1"/>
  <c r="N170" i="6"/>
  <c r="N59" i="1"/>
  <c r="N46" i="6"/>
  <c r="N118" i="1"/>
  <c r="N65" i="6"/>
  <c r="N171" i="1"/>
  <c r="N186" i="6"/>
  <c r="N190" i="1"/>
  <c r="N183" i="1"/>
  <c r="N52" i="1"/>
  <c r="N69" i="1"/>
  <c r="N126" i="6"/>
  <c r="N30" i="6"/>
  <c r="N148" i="1"/>
  <c r="N48" i="6"/>
  <c r="N17" i="6"/>
  <c r="N162" i="1"/>
  <c r="N163" i="1"/>
  <c r="N54" i="6"/>
  <c r="N50" i="6"/>
  <c r="N164" i="6"/>
  <c r="N22" i="6"/>
  <c r="N198" i="6"/>
  <c r="N33" i="1"/>
  <c r="N135" i="1"/>
  <c r="N120" i="1"/>
  <c r="N120" i="6"/>
  <c r="N66" i="1"/>
  <c r="N35" i="1"/>
  <c r="N12" i="1"/>
  <c r="N94" i="1"/>
  <c r="N69" i="6"/>
  <c r="N77" i="6"/>
  <c r="N80" i="1"/>
  <c r="N182" i="6"/>
  <c r="N73" i="6"/>
  <c r="N40" i="1"/>
  <c r="N101" i="1"/>
  <c r="N106" i="6"/>
  <c r="N68" i="1"/>
  <c r="N134" i="1"/>
  <c r="N7" i="6"/>
  <c r="N214" i="6"/>
  <c r="N124" i="6"/>
  <c r="N212" i="6"/>
  <c r="N51" i="6"/>
  <c r="N15" i="6"/>
  <c r="N160" i="6"/>
  <c r="N28" i="6"/>
  <c r="N90" i="1"/>
  <c r="N116" i="6"/>
  <c r="N61" i="6"/>
  <c r="N21" i="6"/>
  <c r="N152" i="1"/>
  <c r="N201" i="6"/>
  <c r="N97" i="1"/>
  <c r="N129" i="6"/>
  <c r="N67" i="6"/>
  <c r="N136" i="1"/>
  <c r="N47" i="6"/>
  <c r="N211" i="6"/>
  <c r="N72" i="6"/>
  <c r="N76" i="6"/>
  <c r="N181" i="6"/>
  <c r="N58" i="1"/>
  <c r="N155" i="1"/>
  <c r="N185" i="1"/>
  <c r="N114" i="6"/>
  <c r="N197" i="6"/>
  <c r="N194" i="6"/>
  <c r="N29" i="6"/>
  <c r="N11" i="1"/>
  <c r="N203" i="6"/>
  <c r="N151" i="6"/>
  <c r="N53" i="1"/>
  <c r="N79" i="1"/>
  <c r="N44" i="1"/>
  <c r="N8" i="6"/>
  <c r="N64" i="1"/>
  <c r="N66" i="6"/>
  <c r="N74" i="1"/>
  <c r="N117" i="1"/>
  <c r="N152" i="6"/>
  <c r="N190" i="6"/>
  <c r="N49" i="1"/>
  <c r="N168" i="6"/>
  <c r="N141" i="6"/>
  <c r="N80" i="6"/>
  <c r="N110" i="6"/>
  <c r="N132" i="6"/>
  <c r="N182" i="1"/>
  <c r="N56" i="6"/>
  <c r="N122" i="6"/>
  <c r="N56" i="1"/>
  <c r="N126" i="1"/>
  <c r="N142" i="6"/>
  <c r="N99" i="1"/>
  <c r="N92" i="6"/>
  <c r="N157" i="6"/>
  <c r="N108" i="1"/>
  <c r="N105" i="1"/>
  <c r="N72" i="1"/>
  <c r="N195" i="6"/>
  <c r="N87" i="1"/>
  <c r="N83" i="1"/>
  <c r="N24" i="6"/>
  <c r="N156" i="1"/>
  <c r="N45" i="1"/>
  <c r="N180" i="1"/>
  <c r="N5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<sst xmlns="http://schemas.openxmlformats.org/spreadsheetml/2006/main" count="262" uniqueCount="152">
  <si>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</si>
  <si>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</si>
  <si>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</si>
  <si>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</si>
  <si>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</si>
  <si>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</si>
  <si>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</si>
  <si>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</si>
  <si>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</si>
  <si>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</si>
  <si>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</si>
  <si>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</si>
  <si>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</si>
  <si>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</si>
  <si>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</si>
  <si>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</si>
  <si>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</si>
  <si>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</si>
  <si>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</si>
  <si>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</si>
  <si>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</si>
  <si>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</si>
  <si>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</si>
  <si>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</si>
  <si>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</si>
  <si>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</si>
  <si>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</si>
  <si>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</si>
  <si>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</si>
  <si>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</si>
  <si>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</si>
  <si>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</si>
  <si>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</si>
  <si>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</si>
  <si>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</si>
  <si>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</si>
  <si>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</si>
  <si>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</si>
  <si>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</si>
  <si>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</si>
  <si>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</si>
  <si>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</si>
  <si>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</si>
  <si>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</si>
  <si>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</si>
  <si>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</si>
  <si>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</si>
  <si>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</si>
  <si>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</si>
  <si>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</si>
  <si>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</si>
  <si>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</si>
  <si>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</si>
  <si>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Swiss Indoors Basel - Basel, World Tour, SUI, I.hard, 20/10/2025, ˆ2.684M, ATP 500                                                                                                                                                                                                                                                        </t>
  </si>
  <si>
    <t>Valentin Royer</t>
  </si>
  <si>
    <t>FRA</t>
  </si>
  <si>
    <t>Denis Shapovalov</t>
  </si>
  <si>
    <t>CAN</t>
  </si>
  <si>
    <t>Jaume Antoni Munar Clar</t>
  </si>
  <si>
    <t>ESP</t>
  </si>
  <si>
    <t>Ben Shelton</t>
  </si>
  <si>
    <t>USA</t>
  </si>
  <si>
    <t xml:space="preserve">Toray Pan Pacific Open - Tokyo, World Tour, JPN, Hard, 20/10/2025, $1.064M, WTA 500                                                                                                                                                                                                                                                        </t>
  </si>
  <si>
    <t>Belinda Bencic</t>
  </si>
  <si>
    <t>SUI</t>
  </si>
  <si>
    <t>Varvara Gracheva</t>
  </si>
  <si>
    <t>Ekaterina Alexandrova</t>
  </si>
  <si>
    <t>RUS</t>
  </si>
  <si>
    <t>Jaqueline Cristian</t>
  </si>
  <si>
    <t>ROU</t>
  </si>
  <si>
    <t>Wakana Sonobe</t>
  </si>
  <si>
    <t>JPN</t>
  </si>
  <si>
    <t>Sofia Kenin</t>
  </si>
  <si>
    <t>Leylah Annie Fernandez</t>
  </si>
  <si>
    <t>Elena Rybakina</t>
  </si>
  <si>
    <t>KAZ</t>
  </si>
  <si>
    <t xml:space="preserve">Guangzhou Open - Guangzhou, World Tour, CHN, Hard, 20/10/2025, $275K, WTA 250                                                                                                                                                                                                                                                        </t>
  </si>
  <si>
    <t>Lulu Sun</t>
  </si>
  <si>
    <t>NZL</t>
  </si>
  <si>
    <t>Yafan Wang</t>
  </si>
  <si>
    <t>CHN</t>
  </si>
  <si>
    <t>Caty McNally</t>
  </si>
  <si>
    <t>Ajla Tomljanovic</t>
  </si>
  <si>
    <t>AUS</t>
  </si>
  <si>
    <t>Claire Liu</t>
  </si>
  <si>
    <t>Anna Bondar</t>
  </si>
  <si>
    <t>HUN</t>
  </si>
  <si>
    <t>Ella Seidel</t>
  </si>
  <si>
    <t>GER</t>
  </si>
  <si>
    <t>Yulia Putintseva</t>
  </si>
  <si>
    <t>Tiantsoa Rakotomanga Rajaonah</t>
  </si>
  <si>
    <t>Katie Volynets</t>
  </si>
  <si>
    <t>Shuai Zhang</t>
  </si>
  <si>
    <t>Veronika Erjavec</t>
  </si>
  <si>
    <t>SLO</t>
  </si>
  <si>
    <t>Xiyu Wang</t>
  </si>
  <si>
    <t>Elisabetta Cocciaretto</t>
  </si>
  <si>
    <t>ITA</t>
  </si>
  <si>
    <t>Maria Camila Osorio Serrano</t>
  </si>
  <si>
    <t>COL</t>
  </si>
  <si>
    <t>Ann Li</t>
  </si>
  <si>
    <t>x</t>
  </si>
  <si>
    <r>
      <t xml:space="preserve">Osorio 2-1. Most recent Sep 2025, hard, Osorio in 3. She won on hard in 2022, 3 sets. Li won on hard in 2021, 2 sets. Hard win %'s are better for Li. 
Osorio had a very easy win over Bronzetti in the 1st round. She reached the 3rd Round in Beijing 2025. 6 WTA 2nd rounds in 2025. 
Li had a close 2 sets win over Kasintseva in the 1st round. She reached 2nd rounds in Osaka and Wuhan. 4th round of the US Open. Final in Cleveland. Quarter final in Prague. Final in Merida. 
12 month and 2025 stats are stronger for Li on serve. 
Osorio benefited from a terrible Bronzetti performances in the last round. 
</t>
    </r>
    <r>
      <rPr>
        <b/>
        <sz val="12"/>
        <color theme="1"/>
        <rFont val="Calibri"/>
        <family val="2"/>
        <scheme val="minor"/>
      </rPr>
      <t>Back Li around 2.20 to 2.30 and remove liability at 1.70.</t>
    </r>
  </si>
  <si>
    <r>
      <t xml:space="preserve">1st meeting. Hard win %'s are better for Sun.
Sun has come through the qual rounds. 2 tie breaks win over Maneiro in the 1st round. CH Semi final in Oct. CH title in Sep. 3rd round in Indian Wells. 
Wang had a 2 sets win over Rakhimova in the 1st round. She reached the 2nd rounds in Cleveland  and the Australian Open. 
12 month and 2025 stats favour Sun on serve. Stats for their last 10 on hard also favour her on serve. 
</t>
    </r>
    <r>
      <rPr>
        <b/>
        <sz val="12"/>
        <color theme="1"/>
        <rFont val="Calibri"/>
        <family val="2"/>
        <scheme val="minor"/>
      </rPr>
      <t>Back Sun around 2.00 to 2.20 and remove liability at 1.65.</t>
    </r>
  </si>
  <si>
    <r>
      <t xml:space="preserve">Cocciaretto 2-1. Most recent May 2021, clay, Wang in 3. Cocciaretto won on hard in march 2021, 2 sets. She won on clay in 2019, 2 sets. Hard win %'s are better for Wang. 
Wang reached the Quarter final last season. 2 sets win over jones in the 1st round. 2nd round in Beijing. 
Cocciaretto had a 3 sets win over Parry in the 1st round. She reached the 2nd round in Monterrey and Prague. 2nd round in Indian Wells. 
12 month and 2025 stats are stronger for Wang. 
</t>
    </r>
    <r>
      <rPr>
        <b/>
        <sz val="12"/>
        <color theme="1"/>
        <rFont val="Calibri"/>
        <family val="2"/>
        <scheme val="minor"/>
      </rPr>
      <t xml:space="preserve">Lay Cocciaretto around 1.65 and remove liability at 2.10. </t>
    </r>
  </si>
  <si>
    <r>
      <t xml:space="preserve">McNally 1-0 (March 2025, hard, Tomljanovic retired). Hard win %'s are better for McNally. 
McNally beat Juvan in 3 sets in the 1st round. 2nd round in Beijing and the US Open. 3rd round in Montreal. 
Tomljanovic beat Parks in 2 tight sets in the 1st round. She reached the Quarter finals in Ningbo 2025, Semi finals in Austin 2025.
12 month and 2025 stats favour McNally. Tomljanovic has the better ROI.
</t>
    </r>
    <r>
      <rPr>
        <b/>
        <sz val="12"/>
        <color theme="1"/>
        <rFont val="Calibri"/>
        <family val="2"/>
        <scheme val="minor"/>
      </rPr>
      <t xml:space="preserve">Back McNally around 2.30 and remove liability at 1.70. </t>
    </r>
  </si>
  <si>
    <r>
      <t xml:space="preserve">Liu 1-0 (May 2022, walkover). Hard win %'s favour Liu. 
Liu has come through the qual rounds. 3 sets win over Eala in the 1st round as underdog. Her best results are in ITF's. 
Bondar lost in the 1st round last year. She needed a 3rd set tie break to beat Guo in the 1st round. CH final last week. 2nd round in Beijing. 2nd round of the US Open. 2nd round in Hobart. 
12 month hard stats are better for Liu. They are a little closer in 2025 but Liu still leads. 
</t>
    </r>
    <r>
      <rPr>
        <b/>
        <sz val="12"/>
        <color theme="1"/>
        <rFont val="Calibri"/>
        <family val="2"/>
        <scheme val="minor"/>
      </rPr>
      <t>Lay Bondar around 1.45 and remove liability at 1.90. Chance of 3 sets.</t>
    </r>
  </si>
  <si>
    <r>
      <t xml:space="preserve">Putintseva 1-0 (Oct 2024, hard, 2 sets). Hard win %'s are better for Seidel. 
Seidel lost in the 1st round as lucky loser last year. Easy win in the 1st round over Jeanjean. Quarter finals in Seoul 2025, 4th Round in Cincinnati 2025.
Putintseva had a tight 3 sets win over Korneeva in the 1st round. She reached a CH q final in Oct. 2nd round of the US Open. 3rd round of the Australian Open. 
12 month and 2025 stats are stronger for Seidel overall. Stats for their last 10 are closer though Seidel arguably faced stronger players. She has the better ROI. 
</t>
    </r>
    <r>
      <rPr>
        <b/>
        <sz val="12"/>
        <color theme="1"/>
        <rFont val="Calibri"/>
        <family val="2"/>
        <scheme val="minor"/>
      </rPr>
      <t xml:space="preserve">Lay Putintseva around 1.45 and remove liability at 1.90. </t>
    </r>
  </si>
  <si>
    <r>
      <t xml:space="preserve">1st meeting. Hard win %'s are a little better for Volynets. 
Rajaonah lost in the qual rounds. Her win was by retirement. 3 sets win over Polina Kudermetova in the 1st round. Title in Sao Paolo in Sep. She plays  mostly ITF's. 
Volynets has come through the qual rounds. She needed 3 sets against Kawa as 1.11 favourite. CH final in Oct. 2nd round in Beijing. Quarter final in Auckland. 
2025 hard stats favour Rajaonah on serve. She will be competitive.
</t>
    </r>
    <r>
      <rPr>
        <b/>
        <sz val="12"/>
        <color theme="1"/>
        <rFont val="Calibri"/>
        <family val="2"/>
        <scheme val="minor"/>
      </rPr>
      <t>Lay Volynets around 1.15 and remove liability at 1.30. Chance of 3 sets.</t>
    </r>
  </si>
  <si>
    <r>
      <t xml:space="preserve">1st meeting. Hard win %'s are better for Zhang. 
Zhang gets a wild card entry. 2 sets win over Zakharova in the 1st round. She reached the 2nd round last year. 3rd Round in Wuhan 2025, 3rd Round in Beijing 2025.
Erjavec had not won a main draw WTA hard match in the last 2 years. 3 sets win over Maria in the 1st round. 
</t>
    </r>
    <r>
      <rPr>
        <b/>
        <sz val="12"/>
        <color theme="1"/>
        <rFont val="Calibri"/>
        <family val="2"/>
        <scheme val="minor"/>
      </rPr>
      <t xml:space="preserve">Back Zhang around 1.70 to 1.80 and remove liability around 1.40. </t>
    </r>
  </si>
  <si>
    <r>
      <t xml:space="preserve">1st meeting. Hard win %'s favour Bencic. 
Bencic reached the Quarter finals in Ningbo 2025, 3rd Round in Wuhan 2025, 4th Round in Beijing 2025, Quarter finals in Indian Wells 2025, Title in Abu Dhabi 2025, 4th Round at the Australian Open 2025.
Gracheva reached the 2nd round last season. She has come through the qual rounds this year. 3 sets win over Wang as underdog in the 1st round. Quarter finals in Cincinnati 2025.
12 month and 2025 stats are stronger for Bencic.
</t>
    </r>
    <r>
      <rPr>
        <b/>
        <sz val="12"/>
        <color theme="1"/>
        <rFont val="Calibri"/>
        <family val="2"/>
        <scheme val="minor"/>
      </rPr>
      <t xml:space="preserve">Back Bencic around 1.70 to 1.85 and remove liability at 1.40. </t>
    </r>
  </si>
  <si>
    <r>
      <t xml:space="preserve">Fernandez 2-1. Most recent July 2025, hard, Fernandez in 3 tie breaks. She won on hard in Aug 2024, 3 sets. Rybakina won on hard in Feb 2024, 2 sets. Hard win %'s favour Rybakina.
Fernandez reached the Quarter final last year. 2 sets win over Sakkari in the 1st round. Title in Osaka 2025, 3rd Round at the US Open 2025, Title in Washington 2025, 3rd Round in Doha 2025, Quarter finals in Abu Dhabi 2025, 3rd Round at the Australian Open 2025, Semi finals in Hong Kong 2024.
Rybakina won the Title in Ningbo 2025, Quarter finals in Wuhan 2025, 4th Round at the US Open 2025, Semi finals in Cincinnati 2025, Semi finals in Montreal 2025, Semi finals in Washington 2025, 4th Round in Indian Wells 2025, Semi finals in Dubai 2025, Quarter finals in Doha 2025, Semi finals in Abu Dhabi 2025, 4th Round at the Australian Open 2025
12 month and 2025 stats are stronger for Rybakina on serve. Fernandez has dome well in her last 10 on hard and will compete.
</t>
    </r>
    <r>
      <rPr>
        <b/>
        <sz val="12"/>
        <color theme="1"/>
        <rFont val="Calibri"/>
        <family val="2"/>
        <scheme val="minor"/>
      </rPr>
      <t>Lay Rybakina around 1.20 and remove liability at 1.40. Back Rybakina around 1.80 or if she loses set 1.</t>
    </r>
  </si>
  <si>
    <r>
      <t xml:space="preserve">1st meeting. Hard win %'s are fairly even. 
Alexandrova reached the Final in Ningbo 2025, 3rd Round in Wuhan 2025, Final in Seoul 2025, 4th Round at the US Open 2025, Final in Monterrey 2025, 4th Round in Cincinnati 2025, Semi finals in Doha 2025.
Cristian had an easy win in the 1st round. She reached the Semi finals in Osaka 2025, 3rd Round at the US Open 2025, 3rd Round in Montreal 2025, 3rd Round in Indian Wells 2025, 3rd Round at the Australian Open 2025.
12 month and 2025 stats are much stronger for Alexandrova. 
</t>
    </r>
    <r>
      <rPr>
        <b/>
        <sz val="12"/>
        <color theme="1"/>
        <rFont val="Calibri"/>
        <family val="2"/>
        <scheme val="minor"/>
      </rPr>
      <t>Back Alexandrova around 1.80 to 1.95 and remove liability at 1.45.</t>
    </r>
  </si>
  <si>
    <r>
      <t xml:space="preserve">1st meeting. Hard win %'s are better for Sonobe. 
Sonobe plays mostly ITF's. 2 sets win as underdog in the 1st round. 
Kenin reached the final last season. Easy win over Uchijima in the 1st round. Quarter finals in Dubai 2025, 3rd Round in Doha 2025, Quarter finals in Hobart 2025, Quarter finals in Hong Kong 2024.
Recent performances are better for Kenin.
</t>
    </r>
    <r>
      <rPr>
        <b/>
        <sz val="12"/>
        <color theme="1"/>
        <rFont val="Calibri"/>
        <family val="2"/>
        <scheme val="minor"/>
      </rPr>
      <t>Back Kenin around 1.85 to 2.00 and remove liability at 1.45.</t>
    </r>
  </si>
  <si>
    <t>Reilly Opelka</t>
  </si>
  <si>
    <t>Botic Van De Zandschulp</t>
  </si>
  <si>
    <t>NED</t>
  </si>
  <si>
    <t xml:space="preserve">Erste Bank Open - Vienna, World Tour, AUT, I.hard, 20/10/2025, ˆ2.898M, ATP 500                                                                                                                                                                                                                                                        </t>
  </si>
  <si>
    <t>Francisco Cerundolo</t>
  </si>
  <si>
    <t>ARG</t>
  </si>
  <si>
    <t>Alexander Bublik</t>
  </si>
  <si>
    <t>Tomas Martin Etcheverry</t>
  </si>
  <si>
    <t>Lorenzo Musetti</t>
  </si>
  <si>
    <t>Matteo Arnaldi</t>
  </si>
  <si>
    <t>Alexander Zverev</t>
  </si>
  <si>
    <r>
      <t xml:space="preserve">Shapovalov 1-0 (Aug 2025, hard, 4 sets). Indoor win %'s are better for Shapovalov.
Royer lost in the qual rounds. 2 close sets win over Collignon in the 1st round. 2nd round in Brussels. CH semi in Feb. 
Shapovalov reached the Quarter final last season. 3rd set tie break win over Giron in the 1st round. Semi finals in Stockholm 2025, Title in Dallas 2025, Title in Belgrade 2024.
12 month and 2025 indoor stats favour Shapovalov. 
</t>
    </r>
    <r>
      <rPr>
        <b/>
        <sz val="12"/>
        <color theme="1"/>
        <rFont val="Calibri"/>
        <family val="2"/>
        <scheme val="minor"/>
      </rPr>
      <t>Back Shapovalov around 2.10 to 2.30 and remove liability at 1.70.</t>
    </r>
  </si>
  <si>
    <r>
      <t xml:space="preserve">Munar 2-1. Most recent May 2025, clay, Munar in 2. He won indoors in Feb 2025, 2 sets. Shelton won on hard in 2023, 2 sets. Indoor win %'s favour Munar. 
Munar had an easy win in the 1st round. He reached the Semi final in Dallas in Feb. 
Shelton reached the final last season. 3rd set tie break win over Majchrzak in the 1st round. 2nd rounds in Dallas and Paris.
12 month indoor stats favour Shelton. 2025 stats are more even. 2025 hard stats are stronger for Shelton.
</t>
    </r>
    <r>
      <rPr>
        <b/>
        <sz val="12"/>
        <color theme="1"/>
        <rFont val="Calibri"/>
        <family val="2"/>
        <scheme val="minor"/>
      </rPr>
      <t>Back Shelton around 2.00 to 2.20 and remove liability at 1.60.</t>
    </r>
  </si>
  <si>
    <r>
      <t xml:space="preserve">Cerundolo 1-0 (Jan 2025, hard, straight sets). Indoor win %'s are better for Cerundolo. 
Cerundolo had an easy win over Michelsen in the 1st round. He reached the Quarter final in Belgrade, 3rd Round in Paris 2024, Semi finals in Almaty 2024.
Bublik had a tight 2 sets win over Tabilo in the 1st round. He reached the 2nd round in Marseille, Q final in Montpellier, 2nd round in Paris. 
12 month and 2025 stats are better for Bublik on serve. Cerundolo leads on return. 
Good chance of 3 sets.
</t>
    </r>
    <r>
      <rPr>
        <b/>
        <sz val="12"/>
        <color theme="1"/>
        <rFont val="Calibri"/>
        <family val="2"/>
        <scheme val="minor"/>
      </rPr>
      <t>Back Bublik around 2.20 to 2.30 and remove liability at 1.70.</t>
    </r>
  </si>
  <si>
    <r>
      <t xml:space="preserve">Musetti 1-0 (Apr 2025, clay, 2 sets). Indoor win %'s are a little better for Etcheverry. 
Etcheverry had a 2 sets win in the 1st round. He reached the Quarter finals in Stockholm 2025. 2nd round in Belgrade. 2nd round in Paris.
Musetti reached the Semi final last season. 2 sets win over Medjedovic in the 1st round. Quarter final in Brussels. 
12 month indoor stats favour Etcheverry on serve. 2025 stats favour Musetti on serve. 2025 hard stats are stronger for Musetti. 
</t>
    </r>
    <r>
      <rPr>
        <b/>
        <sz val="12"/>
        <color theme="1"/>
        <rFont val="Calibri"/>
        <family val="2"/>
        <scheme val="minor"/>
      </rPr>
      <t xml:space="preserve">Back Musetti around 1.80 to 1.95 and remove liability at 1.45. </t>
    </r>
  </si>
  <si>
    <r>
      <t xml:space="preserve">Zverev 2-0. Most recent July 2025, hard, 3 sets. He won on hard in Feb 2025, 3 sets. IN both matches he lost the 1st set in a tie break. 12 month indoor win %'s are better for Zverev. 
Arnaldi has come through the qual rounds. 2 sets win in the 1st round as favourite. Quarter finals in Dallas 2025.
Zverev reached the Quarter finals last season. He needed a 3rd set tie break against Fernley in the 1st round. Semi finals in Turin 2024, Title in Paris 2024. 
12 month indoor stats are stronger for Zverev. 2025 indoor stats are stronger for Arnaldi. 
</t>
    </r>
    <r>
      <rPr>
        <b/>
        <sz val="12"/>
        <color theme="1"/>
        <rFont val="Calibri"/>
        <family val="2"/>
        <scheme val="minor"/>
      </rPr>
      <t>Lay Zverev around 1.20 and remove liability at 1.40. Back Zverev above 1.75 or if he loses set 1.</t>
    </r>
  </si>
  <si>
    <t>Casper Ruud</t>
  </si>
  <si>
    <t>NOR</t>
  </si>
  <si>
    <t>Stan Wawrinka</t>
  </si>
  <si>
    <t>Matteo Berrettini</t>
  </si>
  <si>
    <t>Cameron Norrie</t>
  </si>
  <si>
    <t>GBR</t>
  </si>
  <si>
    <r>
      <t xml:space="preserve">H2H 1-1. Most recent Oct 2025, indoors, Opelka in 2. Zandschulp won on hard in 2021, 2 tie breaks). Indoor win %'s are better fir Opelka.
Opelka has come through the qual rounds. Easy win over Baez in the 1st round. Quarter finals in Dallas 2025.
Zandschulp reached the 2nd round as qualifier last year. This year he lost in the qual rounds. 2 sets win over a poor Lehecka in the 1st round. 2nd round in Brussels. 
12 month and 2025 indoor stats are stronger for Opelka on serve. 
</t>
    </r>
    <r>
      <rPr>
        <b/>
        <sz val="12"/>
        <color theme="1"/>
        <rFont val="Calibri"/>
        <family val="2"/>
        <scheme val="minor"/>
      </rPr>
      <t>Lay Zandschulp around 1.65 and remove liability at 2.10. Good chance of tie breaks.</t>
    </r>
  </si>
  <si>
    <r>
      <t xml:space="preserve">Berrettini 2-0. Most recent Jan 2025, hard, 4 sets. He won on grass in June 2021, 3 sets. Indoor win %'s favour Norrie.
Berrettini reached the Quarter final last season. 2 sets win over Popyrin in the 1st round. 2nd round in Stockholm. 
Norrie lost in the 1st round last year. 3 sets win over Rublev in the 1st round.  2nd round in Dallas. Final in Metz 2024.
Indoor stats and hard stats in 2025 favour Berrettini on serve. Norrie played well in the last round so should be competitive. Has not put in 2 good performances in a row recently. 
</t>
    </r>
    <r>
      <rPr>
        <b/>
        <sz val="12"/>
        <color theme="1"/>
        <rFont val="Calibri"/>
        <family val="2"/>
        <scheme val="minor"/>
      </rPr>
      <t>Lay Berrettini around 1.45 and remove liability at 1.80. Chance of 3 sets.</t>
    </r>
  </si>
  <si>
    <r>
      <t xml:space="preserve">Wawrinka 1-0 (Oct 2022, indoors, (Basel), 2 sets). Indoor win %'s are better for Ruud. 
Ruud lost in the 1st round last year. 2 sets win over Halys in the 1st round. Title in Stockholm 2025, Final in Dallas 2025. Semi final of the ATP Finals in Nov. 
Wawrinka reached the 2nd round last season. 2 sets win over Kecmanovic as underdog in the 1st round. Semi finals in Stockholm 2024. CH final in Sep. 
12 month and 2025 indoor stats are stronger for Ruud. 
</t>
    </r>
    <r>
      <rPr>
        <b/>
        <sz val="12"/>
        <color theme="1"/>
        <rFont val="Calibri"/>
        <family val="2"/>
        <scheme val="minor"/>
      </rPr>
      <t>Back Ruud above 1.70 or if he loses set 1.</t>
    </r>
  </si>
  <si>
    <t>Taylor Harry Fritz</t>
  </si>
  <si>
    <t>Ugo Humbert</t>
  </si>
  <si>
    <t>Felix Auger Aliassime</t>
  </si>
  <si>
    <t>Marin Cilic</t>
  </si>
  <si>
    <t>CRO</t>
  </si>
  <si>
    <t>Daniil Medvedev</t>
  </si>
  <si>
    <t>Corentin Moutet</t>
  </si>
  <si>
    <t>Jannik Sinner</t>
  </si>
  <si>
    <t>Flavio Cobolli</t>
  </si>
  <si>
    <r>
      <t xml:space="preserve">Cilic 3-2. Most recent Feb 2025, hard, Aliassime in 3. He won on hard in Jan 2022, 4 sets. Cilic won on grass in June 2021, 2 sets. Cilic won indoors in 2020, 3 sets. Indoor win %'s are better for Aliassime. 
Aliassime reached the 2nd round last year. 2 sets win over Diallo in the 1st round. Title in Brussels 2025, Title in Montpellier 2025.
Cilic lost in the 1st round last season. He has come through the qual rounds. 2 tight sets win over Goffin in the 1st round. 2nd round in Stockholm. 2nd round in Belgrade. 
12 month indoor stats favour Aliassime overall. Stats in 2025 favour Cilic. Chance of 3 sets. 
</t>
    </r>
    <r>
      <rPr>
        <b/>
        <sz val="12"/>
        <color theme="1"/>
        <rFont val="Calibri"/>
        <family val="2"/>
        <scheme val="minor"/>
      </rPr>
      <t>Lay Aliassime around 1.25 and remove liability at 1.50. Back Aliassime if he loses set 1.</t>
    </r>
  </si>
  <si>
    <r>
      <t xml:space="preserve">Fritz 3-0. Most recent Aug 2023, hard, 3 sets. He won on hard in 2020, 2 sets. His other win was in the US Open Juniors in 2015. Indoor win %'s favour Humbert.
Fritz had a 3 sets win over Vacherot in the 1st round. He reached the 2nd round in Dallas. Final of the ATP Finals in Nov. 
Humbert reached the 2nd round last season. 2 sets win over Korda in the 1st round. Final in Stockholm 2025, Title in Marseille 2025, Final in Paris 2024.
12 month indoor stats are fairly even on serve and favour Humbert on return. 2025 stats favour Fritz.
</t>
    </r>
    <r>
      <rPr>
        <b/>
        <sz val="12"/>
        <color theme="1"/>
        <rFont val="Calibri"/>
        <family val="2"/>
        <scheme val="minor"/>
      </rPr>
      <t>Lay Fritz around 1.30 and remove liability at 1.60. Chance of 3 sets.</t>
    </r>
  </si>
  <si>
    <r>
      <t xml:space="preserve">Medvedev 2-1. Most recent Oct 2025, indoors, Medvedev in 3. |Moutet won on hard in July 2025, 3 sets. Medvedev won on grass in 2021, 2 sets. Indoor win %'s are a little better for Moutet.
Medvedev needed 3 sets against Borges in the 1st round. He won the Title in Almaty 2025, Semi finals in Marseille 2025. 
Moutet lost in the qual rounds last season. Easy win over Dzumhur in the 1st round. Final in Almaty 2025, Semi finals in Metz 2024.
12 month indoor stats favour Medvedev overall. Chance of 3 sets. Their 2025 stats are closer. 
</t>
    </r>
    <r>
      <rPr>
        <b/>
        <sz val="12"/>
        <color theme="1"/>
        <rFont val="Calibri"/>
        <family val="2"/>
        <scheme val="minor"/>
      </rPr>
      <t>Back Medvedev around 1.95 to 2.20 and remove liability at 1.60.</t>
    </r>
  </si>
  <si>
    <r>
      <t xml:space="preserve">1st meeting. Indoor win %'s are better for Sinner.
Sinner had a very easy win over Altmaier in the 1st round. He plays few indoor events. He won the ATP finals in Nov. 
Cobolli reached the 2nd round last season. 2 sets win over Machac in the 1st round. Q final in Almaty (BYE in the 1st round). 
</t>
    </r>
    <r>
      <rPr>
        <b/>
        <sz val="12"/>
        <color theme="1"/>
        <rFont val="Calibri"/>
        <family val="2"/>
        <scheme val="minor"/>
      </rPr>
      <t>Back Sinner if he goes a set and a break behind.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</si>
</sst>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horizontal="left"/>
    </xf>
    <xf numFmtId="0" fontId="1" fillId="0" borderId="0" xfId="6" applyAlignment="1">
      <alignment vertical="top"/>
    </xf>
    <xf numFmtId="2" fontId="1" fillId="0" borderId="0" xfId="0" applyNumberFormat="1" applyFont="1" applyAlignment="1">
      <alignment horizontal="center" vertical="top"/>
    </xf>
    <xf numFmtId="20" fontId="1"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20" fontId="10" fillId="0" borderId="0" xfId="0" applyNumberFormat="1" applyFont="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DA2A77A-8FB1-4B59-B4DF-5F0F629008CB}"/>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83"/>
  <sheetViews>
    <sheetView tabSelected="1" workbookViewId="0">
      <selection activeCell="G2" sqref="G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8" t="s">
        <v>54</v>
      </c>
      <c r="C7" s="33" t="s">
        <v>55</v>
      </c>
      <c r="D7" s="35">
        <v>0.3281</v>
      </c>
      <c r="E7" s="36"/>
      <c r="F7" s="33">
        <v>69</v>
      </c>
      <c r="G7" s="33">
        <v>194</v>
      </c>
      <c r="H7" s="33">
        <v>2.5799999237060547</v>
      </c>
      <c r="I7" s="24"/>
      <c r="J7" s="24"/>
      <c r="K7" s="13"/>
      <c r="L7" s="22"/>
      <c r="M7" s="28"/>
      <c r="N7" s="31" t="str" cm="1">
        <f t="array" aca="1" ref="N7" ca="1">IF(INDIRECT("M" &amp; ROW())="x", INDIRECT("B" &amp; ROW()) &amp; IF(INDIRECT("E" &amp; ROW())="x", " in 2", " in 3"), "")</f>
        <v/>
      </c>
      <c r="O7" s="22" t="str">
        <f ca="1">IF(N7="x", C7 &amp; IF(F7="x", " in 2", " in 3"), "")</f>
        <v/>
      </c>
    </row>
    <row r="8" spans="1:15" ht="202.8" x14ac:dyDescent="0.3">
      <c r="A8" s="37"/>
      <c r="B8" s="51" t="s">
        <v>56</v>
      </c>
      <c r="C8" s="37" t="s">
        <v>57</v>
      </c>
      <c r="D8" s="38">
        <v>0.67190000000000005</v>
      </c>
      <c r="E8" s="39" t="s">
        <v>101</v>
      </c>
      <c r="F8" s="37">
        <v>23</v>
      </c>
      <c r="G8" s="37">
        <v>16</v>
      </c>
      <c r="H8" s="37">
        <v>1.5590000152587891</v>
      </c>
      <c r="I8" s="24">
        <v>1.69</v>
      </c>
      <c r="J8" s="24">
        <v>1.65</v>
      </c>
      <c r="K8" s="46" t="s">
        <v>125</v>
      </c>
      <c r="L8" s="22">
        <v>7.5</v>
      </c>
      <c r="M8" s="45" t="s">
        <v>101</v>
      </c>
      <c r="N8" s="31" t="str" cm="1">
        <f t="array" aca="1" ref="N8" ca="1">IF(INDIRECT("M" &amp; ROW())="x", INDIRECT("B" &amp; ROW()) &amp; IF(INDIRECT("E" &amp; ROW())="x", " in 2", " in 3"), "")</f>
        <v>Denis Shapovalov in 2</v>
      </c>
      <c r="O8" s="22" t="str">
        <f ca="1">IF(N8="x", C8 &amp; IF(F8="x", " in 2", " in 3"), "")</f>
        <v/>
      </c>
    </row>
    <row r="9" spans="1:15" x14ac:dyDescent="0.3">
      <c r="A9" s="33">
        <v>2</v>
      </c>
      <c r="B9" s="50" t="s">
        <v>141</v>
      </c>
      <c r="C9" s="33" t="s">
        <v>57</v>
      </c>
      <c r="D9" s="35">
        <v>0.6179</v>
      </c>
      <c r="E9" s="36"/>
      <c r="F9" s="33">
        <v>12</v>
      </c>
      <c r="G9" s="33">
        <v>13</v>
      </c>
      <c r="H9" s="33">
        <v>1.3890000581741333</v>
      </c>
      <c r="I9" s="24">
        <v>1.37</v>
      </c>
      <c r="J9" s="24">
        <v>1.55</v>
      </c>
      <c r="K9" s="47"/>
      <c r="L9" s="22"/>
      <c r="M9" s="45" t="s">
        <v>101</v>
      </c>
      <c r="N9" s="31" t="str" cm="1">
        <f t="array" aca="1" ref="N9" ca="1">IF(INDIRECT("M" &amp; ROW())="x", INDIRECT("B" &amp; ROW()) &amp; IF(INDIRECT("E" &amp; ROW())="x", " in 2", " in 3"), "")</f>
        <v>Felix Auger Aliassime in 3</v>
      </c>
      <c r="O9" s="22"/>
    </row>
    <row r="10" spans="1:15" ht="234" x14ac:dyDescent="0.3">
      <c r="A10" s="37"/>
      <c r="B10" s="49" t="s">
        <v>142</v>
      </c>
      <c r="C10" s="37" t="s">
        <v>143</v>
      </c>
      <c r="D10" s="38">
        <v>0.3821</v>
      </c>
      <c r="E10" s="39" t="s">
        <v>101</v>
      </c>
      <c r="F10" s="37">
        <v>89</v>
      </c>
      <c r="G10" s="37">
        <v>196</v>
      </c>
      <c r="H10" s="37">
        <v>3.2300000190734863</v>
      </c>
      <c r="I10" s="24"/>
      <c r="J10" s="24"/>
      <c r="K10" s="46" t="s">
        <v>148</v>
      </c>
      <c r="L10" s="22">
        <v>7</v>
      </c>
      <c r="M10" s="45"/>
      <c r="N10" s="31"/>
      <c r="O10" s="22"/>
    </row>
    <row r="11" spans="1:15" x14ac:dyDescent="0.3">
      <c r="A11" s="33">
        <v>3</v>
      </c>
      <c r="B11" s="48" t="s">
        <v>58</v>
      </c>
      <c r="C11" s="33" t="s">
        <v>59</v>
      </c>
      <c r="D11" s="35">
        <v>0.55020000000000002</v>
      </c>
      <c r="E11" s="36" t="s">
        <v>101</v>
      </c>
      <c r="F11" s="33">
        <v>42</v>
      </c>
      <c r="G11" s="33">
        <v>320</v>
      </c>
      <c r="H11" s="33">
        <v>2.7300000190734863</v>
      </c>
      <c r="I11" s="24"/>
      <c r="J11" s="24"/>
      <c r="K11" s="52"/>
      <c r="L11" s="22"/>
      <c r="M11" s="22"/>
      <c r="N11" s="31" t="str" cm="1">
        <f t="array" aca="1" ref="N11" ca="1">IF(INDIRECT("M" &amp; ROW())="x", INDIRECT("B" &amp; ROW()) &amp; IF(INDIRECT("E" &amp; ROW())="x", " in 2", " in 3"), "")</f>
        <v/>
      </c>
    </row>
    <row r="12" spans="1:15" ht="202.8" x14ac:dyDescent="0.3">
      <c r="A12" s="37"/>
      <c r="B12" s="51" t="s">
        <v>60</v>
      </c>
      <c r="C12" s="37" t="s">
        <v>61</v>
      </c>
      <c r="D12" s="38">
        <v>0.44979999999999998</v>
      </c>
      <c r="E12" s="39"/>
      <c r="F12" s="37">
        <v>6</v>
      </c>
      <c r="G12" s="37">
        <v>12</v>
      </c>
      <c r="H12" s="37">
        <v>1.5080000162124634</v>
      </c>
      <c r="I12" s="24">
        <v>1.56</v>
      </c>
      <c r="J12" s="24">
        <v>1.65</v>
      </c>
      <c r="K12" s="46" t="s">
        <v>126</v>
      </c>
      <c r="L12" s="22">
        <v>7</v>
      </c>
      <c r="M12" s="45" t="s">
        <v>101</v>
      </c>
      <c r="N12" s="31" t="str" cm="1">
        <f t="array" aca="1" ref="N12" ca="1">IF(INDIRECT("M" &amp; ROW())="x", INDIRECT("B" &amp; ROW()) &amp; IF(INDIRECT("E" &amp; ROW())="x", " in 2", " in 3"), "")</f>
        <v>Ben Shelton in 3</v>
      </c>
    </row>
    <row r="13" spans="1:15" x14ac:dyDescent="0.3">
      <c r="A13" s="33">
        <v>4</v>
      </c>
      <c r="B13" s="48" t="s">
        <v>114</v>
      </c>
      <c r="C13" s="33" t="s">
        <v>61</v>
      </c>
      <c r="D13" s="35">
        <v>0.69489999999999996</v>
      </c>
      <c r="E13" s="36"/>
      <c r="F13" s="33">
        <v>62</v>
      </c>
      <c r="G13" s="33">
        <v>415</v>
      </c>
      <c r="H13" s="33">
        <v>1.91</v>
      </c>
      <c r="I13" s="24">
        <v>1.92</v>
      </c>
      <c r="J13" s="24">
        <v>2</v>
      </c>
      <c r="K13" s="13"/>
      <c r="L13" s="22"/>
      <c r="M13" s="45" t="s">
        <v>101</v>
      </c>
      <c r="N13" s="31" t="str" cm="1">
        <f t="array" aca="1" ref="N13" ca="1">IF(INDIRECT("M" &amp; ROW())="x", INDIRECT("B" &amp; ROW()) &amp; IF(INDIRECT("E" &amp; ROW())="x", " in 2", " in 3"), "")</f>
        <v>Reilly Opelka in 3</v>
      </c>
    </row>
    <row r="14" spans="1:15" ht="202.8" x14ac:dyDescent="0.3">
      <c r="A14" s="37"/>
      <c r="B14" s="49" t="s">
        <v>115</v>
      </c>
      <c r="C14" s="37" t="s">
        <v>116</v>
      </c>
      <c r="D14" s="38">
        <v>0.30509999999999998</v>
      </c>
      <c r="E14" s="39" t="s">
        <v>101</v>
      </c>
      <c r="F14" s="37">
        <v>82</v>
      </c>
      <c r="G14" s="37">
        <v>114</v>
      </c>
      <c r="H14" s="37">
        <v>1.91</v>
      </c>
      <c r="I14" s="24"/>
      <c r="J14" s="24">
        <v>2</v>
      </c>
      <c r="K14" s="46" t="s">
        <v>136</v>
      </c>
      <c r="L14" s="22">
        <v>6.5</v>
      </c>
      <c r="M14" s="28"/>
      <c r="N14" s="31" t="str" cm="1">
        <f t="array" aca="1" ref="N14" ca="1">IF(INDIRECT("M" &amp; ROW())="x", INDIRECT("B" &amp; ROW()) &amp; IF(INDIRECT("E" &amp; ROW())="x", " in 2", " in 3"), "")</f>
        <v/>
      </c>
    </row>
    <row r="15" spans="1:15" x14ac:dyDescent="0.3">
      <c r="A15" s="33">
        <v>5</v>
      </c>
      <c r="B15" s="50" t="s">
        <v>130</v>
      </c>
      <c r="C15" s="33" t="s">
        <v>131</v>
      </c>
      <c r="D15" s="35">
        <v>0.57650000000000001</v>
      </c>
      <c r="E15" s="36" t="s">
        <v>101</v>
      </c>
      <c r="F15" s="33">
        <v>11</v>
      </c>
      <c r="G15" s="33">
        <v>137</v>
      </c>
      <c r="H15" s="33">
        <v>1.2</v>
      </c>
      <c r="I15" s="24">
        <v>1.22</v>
      </c>
      <c r="J15" s="24">
        <v>1.35</v>
      </c>
      <c r="K15" s="46"/>
      <c r="L15" s="22"/>
      <c r="M15" s="45" t="s">
        <v>101</v>
      </c>
      <c r="N15" s="31" t="str" cm="1">
        <f t="array" aca="1" ref="N15" ca="1">IF(INDIRECT("M" &amp; ROW())="x", INDIRECT("B" &amp; ROW()) &amp; IF(INDIRECT("E" &amp; ROW())="x", " in 2", " in 3"), "")</f>
        <v>Casper Ruud in 2</v>
      </c>
    </row>
    <row r="16" spans="1:15" ht="202.8" x14ac:dyDescent="0.3">
      <c r="A16" s="37"/>
      <c r="B16" s="49" t="s">
        <v>132</v>
      </c>
      <c r="C16" s="37" t="s">
        <v>64</v>
      </c>
      <c r="D16" s="38">
        <v>0.42349999999999999</v>
      </c>
      <c r="E16" s="39"/>
      <c r="F16" s="37">
        <v>158</v>
      </c>
      <c r="G16" s="37">
        <v>57</v>
      </c>
      <c r="H16" s="37">
        <v>4.5</v>
      </c>
      <c r="I16" s="24"/>
      <c r="J16" s="24"/>
      <c r="K16" s="46" t="s">
        <v>138</v>
      </c>
      <c r="L16" s="22">
        <v>7.5</v>
      </c>
      <c r="M16" s="45"/>
      <c r="N16" s="31" t="str" cm="1">
        <f t="array" aca="1" ref="N16" ca="1">IF(INDIRECT("M" &amp; ROW())="x", INDIRECT("B" &amp; ROW()) &amp; IF(INDIRECT("E" &amp; ROW())="x", " in 2", " in 3"), "")</f>
        <v/>
      </c>
    </row>
    <row r="17" spans="1:14" x14ac:dyDescent="0.3">
      <c r="A17" s="33">
        <v>6</v>
      </c>
      <c r="B17" s="50" t="s">
        <v>139</v>
      </c>
      <c r="C17" s="33" t="s">
        <v>61</v>
      </c>
      <c r="D17" s="35">
        <v>0.74129999999999996</v>
      </c>
      <c r="E17" s="36"/>
      <c r="F17" s="33">
        <v>4</v>
      </c>
      <c r="G17" s="33">
        <v>350</v>
      </c>
      <c r="H17" s="33">
        <v>1.4049999713897705</v>
      </c>
      <c r="I17" s="24">
        <v>1.46</v>
      </c>
      <c r="J17" s="24">
        <v>1.6</v>
      </c>
      <c r="K17" s="47"/>
      <c r="L17" s="22"/>
      <c r="M17" s="45" t="s">
        <v>101</v>
      </c>
      <c r="N17" s="31" t="str" cm="1">
        <f t="array" aca="1" ref="N17" ca="1">IF(INDIRECT("M" &amp; ROW())="x", INDIRECT("B" &amp; ROW()) &amp; IF(INDIRECT("E" &amp; ROW())="x", " in 2", " in 3"), "")</f>
        <v>Taylor Harry Fritz in 3</v>
      </c>
    </row>
    <row r="18" spans="1:14" ht="218.4" x14ac:dyDescent="0.3">
      <c r="A18" s="37"/>
      <c r="B18" s="49" t="s">
        <v>140</v>
      </c>
      <c r="C18" s="37" t="s">
        <v>55</v>
      </c>
      <c r="D18" s="38">
        <v>0.25869999999999999</v>
      </c>
      <c r="E18" s="39" t="s">
        <v>101</v>
      </c>
      <c r="F18" s="37">
        <v>24</v>
      </c>
      <c r="G18" s="37">
        <v>3</v>
      </c>
      <c r="H18" s="37">
        <v>3.1500000953674316</v>
      </c>
      <c r="I18" s="24"/>
      <c r="J18" s="24"/>
      <c r="K18" s="46" t="s">
        <v>149</v>
      </c>
      <c r="L18" s="22">
        <v>6.5</v>
      </c>
      <c r="M18" s="45"/>
      <c r="N18" s="31"/>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40" t="s">
        <v>117</v>
      </c>
      <c r="B21" s="42"/>
      <c r="C21" s="42"/>
      <c r="D21" s="42"/>
      <c r="E21" s="42"/>
      <c r="F21" s="42"/>
      <c r="G21" s="42"/>
      <c r="H21" s="42"/>
      <c r="I21" s="24"/>
      <c r="J21" s="24"/>
      <c r="K21" s="13"/>
      <c r="L21" s="22"/>
      <c r="M21" s="22"/>
      <c r="N21" s="31" t="str" cm="1">
        <f t="array" aca="1" ref="N21" ca="1">IF(INDIRECT("M" &amp; ROW())="x", INDIRECT("B" &amp; ROW()) &amp; IF(INDIRECT("E" &amp; ROW())="x", " in 2", " in 3"), "")</f>
        <v/>
      </c>
    </row>
    <row r="22" spans="1:14" x14ac:dyDescent="0.3">
      <c r="A22" s="22"/>
      <c r="B22" s="22"/>
      <c r="C22" s="22"/>
      <c r="D22" s="14" t="s">
        <v>21</v>
      </c>
      <c r="E22" s="14" t="s">
        <v>22</v>
      </c>
      <c r="F22" s="14" t="s">
        <v>23</v>
      </c>
      <c r="G22" s="14" t="s">
        <v>24</v>
      </c>
      <c r="H22" s="15" t="s">
        <v>25</v>
      </c>
      <c r="I22" s="16" t="s">
        <v>26</v>
      </c>
      <c r="J22" s="16" t="s">
        <v>27</v>
      </c>
      <c r="K22" s="17" t="s">
        <v>28</v>
      </c>
      <c r="L22" s="25" t="s">
        <v>50</v>
      </c>
      <c r="M22" s="26"/>
      <c r="N22" s="30" t="s">
        <v>51</v>
      </c>
    </row>
    <row r="23" spans="1:14" x14ac:dyDescent="0.3">
      <c r="A23" s="33">
        <v>1</v>
      </c>
      <c r="B23" s="48" t="s">
        <v>133</v>
      </c>
      <c r="C23" s="33" t="s">
        <v>97</v>
      </c>
      <c r="D23" s="35">
        <v>0.51590000000000003</v>
      </c>
      <c r="E23" s="36"/>
      <c r="F23" s="33">
        <v>59</v>
      </c>
      <c r="G23" s="33">
        <v>68</v>
      </c>
      <c r="H23" s="33">
        <v>1.59</v>
      </c>
      <c r="I23" s="24">
        <v>1.82</v>
      </c>
      <c r="J23" s="24">
        <v>1.8</v>
      </c>
      <c r="K23" s="52">
        <v>0.45833333333333331</v>
      </c>
      <c r="L23" s="22"/>
      <c r="M23" s="45" t="s">
        <v>101</v>
      </c>
      <c r="N23" s="31" t="str" cm="1">
        <f t="array" aca="1" ref="N23" ca="1">IF(INDIRECT("M" &amp; ROW())="x", INDIRECT("B" &amp; ROW()) &amp; IF(INDIRECT("E" &amp; ROW())="x", " in 2", " in 3"), "")</f>
        <v>Matteo Berrettini in 3</v>
      </c>
    </row>
    <row r="24" spans="1:14" ht="202.8" x14ac:dyDescent="0.3">
      <c r="A24" s="37"/>
      <c r="B24" s="49" t="s">
        <v>134</v>
      </c>
      <c r="C24" s="37" t="s">
        <v>135</v>
      </c>
      <c r="D24" s="38">
        <v>0.48409999999999997</v>
      </c>
      <c r="E24" s="39" t="s">
        <v>101</v>
      </c>
      <c r="F24" s="37">
        <v>35</v>
      </c>
      <c r="G24" s="37">
        <v>44</v>
      </c>
      <c r="H24" s="37">
        <v>2.42</v>
      </c>
      <c r="I24" s="24"/>
      <c r="J24" s="24"/>
      <c r="K24" s="46" t="s">
        <v>137</v>
      </c>
      <c r="L24" s="22">
        <v>6.5</v>
      </c>
      <c r="M24" s="22"/>
      <c r="N24" s="31" t="str" cm="1">
        <f t="array" aca="1" ref="N24" ca="1">IF(INDIRECT("M" &amp; ROW())="x", INDIRECT("B" &amp; ROW()) &amp; IF(INDIRECT("E" &amp; ROW())="x", " in 2", " in 3"), "")</f>
        <v/>
      </c>
    </row>
    <row r="25" spans="1:14" x14ac:dyDescent="0.3">
      <c r="A25" s="33">
        <v>2</v>
      </c>
      <c r="B25" s="50" t="s">
        <v>144</v>
      </c>
      <c r="C25" s="33" t="s">
        <v>67</v>
      </c>
      <c r="D25" s="35">
        <v>0.79979999999999996</v>
      </c>
      <c r="E25" s="36"/>
      <c r="F25" s="33">
        <v>14</v>
      </c>
      <c r="G25" s="33">
        <v>345</v>
      </c>
      <c r="H25" s="33">
        <v>1.4930000305175781</v>
      </c>
      <c r="I25" s="24">
        <v>1.51</v>
      </c>
      <c r="J25" s="24">
        <v>1.5</v>
      </c>
      <c r="K25" s="47"/>
      <c r="L25" s="22"/>
      <c r="M25" s="45" t="s">
        <v>101</v>
      </c>
      <c r="N25" s="31" t="str" cm="1">
        <f t="array" aca="1" ref="N25" ca="1">IF(INDIRECT("M" &amp; ROW())="x", INDIRECT("B" &amp; ROW()) &amp; IF(INDIRECT("E" &amp; ROW())="x", " in 2", " in 3"), "")</f>
        <v>Daniil Medvedev in 3</v>
      </c>
    </row>
    <row r="26" spans="1:14" ht="202.8" x14ac:dyDescent="0.3">
      <c r="A26" s="37"/>
      <c r="B26" s="49" t="s">
        <v>145</v>
      </c>
      <c r="C26" s="37" t="s">
        <v>55</v>
      </c>
      <c r="D26" s="38">
        <v>0.20019999999999999</v>
      </c>
      <c r="E26" s="39" t="s">
        <v>101</v>
      </c>
      <c r="F26" s="37">
        <v>36</v>
      </c>
      <c r="G26" s="37">
        <v>66</v>
      </c>
      <c r="H26" s="37">
        <v>2.7799999713897705</v>
      </c>
      <c r="I26" s="24"/>
      <c r="J26" s="24"/>
      <c r="K26" s="46" t="s">
        <v>150</v>
      </c>
      <c r="L26" s="22">
        <v>7</v>
      </c>
      <c r="M26" s="22"/>
      <c r="N26" s="31" t="str" cm="1">
        <f t="array" aca="1" ref="N26" ca="1">IF(INDIRECT("M" &amp; ROW())="x", INDIRECT("B" &amp; ROW()) &amp; IF(INDIRECT("E" &amp; ROW())="x", " in 2", " in 3"), "")</f>
        <v/>
      </c>
    </row>
    <row r="27" spans="1:14" x14ac:dyDescent="0.3">
      <c r="A27" s="33">
        <v>3</v>
      </c>
      <c r="B27" s="48" t="s">
        <v>123</v>
      </c>
      <c r="C27" s="33" t="s">
        <v>97</v>
      </c>
      <c r="D27" s="35">
        <v>0.24490000000000001</v>
      </c>
      <c r="E27" s="36" t="s">
        <v>101</v>
      </c>
      <c r="F27" s="33">
        <v>72</v>
      </c>
      <c r="G27" s="33">
        <v>356</v>
      </c>
      <c r="H27" s="33">
        <v>4.059999942779541</v>
      </c>
      <c r="I27" s="24"/>
      <c r="J27" s="24"/>
      <c r="K27" s="52"/>
      <c r="L27" s="22"/>
      <c r="M27" s="22"/>
      <c r="N27" s="31" t="str" cm="1">
        <f t="array" aca="1" ref="N27" ca="1">IF(INDIRECT("M" &amp; ROW())="x", INDIRECT("B" &amp; ROW()) &amp; IF(INDIRECT("E" &amp; ROW())="x", " in 2", " in 3"), "")</f>
        <v/>
      </c>
    </row>
    <row r="28" spans="1:14" ht="234" x14ac:dyDescent="0.3">
      <c r="A28" s="37"/>
      <c r="B28" s="51" t="s">
        <v>124</v>
      </c>
      <c r="C28" s="37" t="s">
        <v>88</v>
      </c>
      <c r="D28" s="38">
        <v>0.75509999999999999</v>
      </c>
      <c r="E28" s="39"/>
      <c r="F28" s="37">
        <v>3</v>
      </c>
      <c r="G28" s="37">
        <v>1</v>
      </c>
      <c r="H28" s="37">
        <v>1.2779999971389771</v>
      </c>
      <c r="I28" s="24">
        <v>1.28</v>
      </c>
      <c r="J28" s="24">
        <v>1.45</v>
      </c>
      <c r="K28" s="46" t="s">
        <v>129</v>
      </c>
      <c r="L28" s="22">
        <v>7</v>
      </c>
      <c r="M28" s="45" t="s">
        <v>101</v>
      </c>
      <c r="N28" s="31" t="str" cm="1">
        <f t="array" aca="1" ref="N28" ca="1">IF(INDIRECT("M" &amp; ROW())="x", INDIRECT("B" &amp; ROW()) &amp; IF(INDIRECT("E" &amp; ROW())="x", " in 2", " in 3"), "")</f>
        <v>Alexander Zverev in 3</v>
      </c>
    </row>
    <row r="29" spans="1:14" x14ac:dyDescent="0.3">
      <c r="A29" s="33">
        <v>4</v>
      </c>
      <c r="B29" s="48" t="s">
        <v>118</v>
      </c>
      <c r="C29" s="33" t="s">
        <v>119</v>
      </c>
      <c r="D29" s="35">
        <v>0.6361</v>
      </c>
      <c r="E29" s="36" t="s">
        <v>101</v>
      </c>
      <c r="F29" s="33">
        <v>21</v>
      </c>
      <c r="G29" s="33">
        <v>29</v>
      </c>
      <c r="H29" s="33">
        <v>2.2000000476837158</v>
      </c>
      <c r="I29" s="24"/>
      <c r="J29" s="24"/>
      <c r="K29" s="13"/>
      <c r="L29" s="22"/>
      <c r="M29" s="22"/>
      <c r="N29" s="31" t="str" cm="1">
        <f t="array" aca="1" ref="N29" ca="1">IF(INDIRECT("M" &amp; ROW())="x", INDIRECT("B" &amp; ROW()) &amp; IF(INDIRECT("E" &amp; ROW())="x", " in 2", " in 3"), "")</f>
        <v/>
      </c>
    </row>
    <row r="30" spans="1:14" ht="218.4" x14ac:dyDescent="0.3">
      <c r="A30" s="37"/>
      <c r="B30" s="49" t="s">
        <v>120</v>
      </c>
      <c r="C30" s="37" t="s">
        <v>75</v>
      </c>
      <c r="D30" s="38">
        <v>0.3639</v>
      </c>
      <c r="E30" s="39"/>
      <c r="F30" s="37">
        <v>16</v>
      </c>
      <c r="G30" s="37">
        <v>61</v>
      </c>
      <c r="H30" s="37">
        <v>1.7460000514984131</v>
      </c>
      <c r="I30" s="24">
        <v>1.75</v>
      </c>
      <c r="J30" s="24">
        <v>1.85</v>
      </c>
      <c r="K30" s="46" t="s">
        <v>127</v>
      </c>
      <c r="L30" s="22">
        <v>6.5</v>
      </c>
      <c r="M30" s="45" t="s">
        <v>101</v>
      </c>
      <c r="N30" s="31" t="str" cm="1">
        <f t="array" aca="1" ref="N30" ca="1">IF(INDIRECT("M" &amp; ROW())="x", INDIRECT("B" &amp; ROW()) &amp; IF(INDIRECT("E" &amp; ROW())="x", " in 2", " in 3"), "")</f>
        <v>Alexander Bublik in 3</v>
      </c>
    </row>
    <row r="31" spans="1:14" x14ac:dyDescent="0.3">
      <c r="A31" s="33">
        <v>5</v>
      </c>
      <c r="B31" s="50" t="s">
        <v>146</v>
      </c>
      <c r="C31" s="33" t="s">
        <v>97</v>
      </c>
      <c r="D31" s="35">
        <v>0.94110000000000005</v>
      </c>
      <c r="E31" s="36" t="s">
        <v>101</v>
      </c>
      <c r="F31" s="33">
        <v>2</v>
      </c>
      <c r="G31" s="33">
        <v>11</v>
      </c>
      <c r="H31" s="33">
        <v>1.0260000228881836</v>
      </c>
      <c r="I31" s="24">
        <v>1.04</v>
      </c>
      <c r="J31" s="24">
        <v>1.05</v>
      </c>
      <c r="K31" s="47"/>
      <c r="L31" s="22"/>
      <c r="M31" s="45" t="s">
        <v>101</v>
      </c>
      <c r="N31" s="31" t="str" cm="1">
        <f t="array" aca="1" ref="N31" ca="1">IF(INDIRECT("M" &amp; ROW())="x", INDIRECT("B" &amp; ROW()) &amp; IF(INDIRECT("E" &amp; ROW())="x", " in 2", " in 3"), "")</f>
        <v>Jannik Sinner in 2</v>
      </c>
    </row>
    <row r="32" spans="1:14" ht="140.4" x14ac:dyDescent="0.3">
      <c r="A32" s="37"/>
      <c r="B32" s="49" t="s">
        <v>147</v>
      </c>
      <c r="C32" s="37" t="s">
        <v>97</v>
      </c>
      <c r="D32" s="38">
        <v>5.8900000000000001E-2</v>
      </c>
      <c r="E32" s="39"/>
      <c r="F32" s="37">
        <v>22</v>
      </c>
      <c r="G32" s="37">
        <v>155</v>
      </c>
      <c r="H32" s="37">
        <v>16.909999847412109</v>
      </c>
      <c r="I32" s="24"/>
      <c r="J32" s="24"/>
      <c r="K32" s="46" t="s">
        <v>151</v>
      </c>
      <c r="L32" s="22">
        <v>8</v>
      </c>
      <c r="M32" s="45"/>
      <c r="N32" s="31" t="str" cm="1">
        <f t="array" aca="1" ref="N32" ca="1">IF(INDIRECT("M" &amp; ROW())="x", INDIRECT("B" &amp; ROW()) &amp; IF(INDIRECT("E" &amp; ROW())="x", " in 2", " in 3"), "")</f>
        <v/>
      </c>
    </row>
    <row r="33" spans="1:14" x14ac:dyDescent="0.3">
      <c r="A33" s="33">
        <v>6</v>
      </c>
      <c r="B33" s="48" t="s">
        <v>121</v>
      </c>
      <c r="C33" s="33" t="s">
        <v>119</v>
      </c>
      <c r="D33" s="35">
        <v>0.61750000000000005</v>
      </c>
      <c r="E33" s="36" t="s">
        <v>101</v>
      </c>
      <c r="F33" s="33">
        <v>60</v>
      </c>
      <c r="G33" s="33">
        <v>91</v>
      </c>
      <c r="H33" s="33">
        <v>3.9600000381469727</v>
      </c>
      <c r="I33" s="24"/>
      <c r="J33" s="24"/>
      <c r="K33" s="13"/>
      <c r="L33" s="22"/>
      <c r="M33" s="22"/>
      <c r="N33" s="31" t="str" cm="1">
        <f t="array" aca="1" ref="N33" ca="1">IF(INDIRECT("M" &amp; ROW())="x", INDIRECT("B" &amp; ROW()) &amp; IF(INDIRECT("E" &amp; ROW())="x", " in 2", " in 3"), "")</f>
        <v/>
      </c>
    </row>
    <row r="34" spans="1:14" ht="187.2" x14ac:dyDescent="0.3">
      <c r="A34" s="37"/>
      <c r="B34" s="51" t="s">
        <v>122</v>
      </c>
      <c r="C34" s="37" t="s">
        <v>97</v>
      </c>
      <c r="D34" s="38">
        <v>0.38250000000000001</v>
      </c>
      <c r="E34" s="39"/>
      <c r="F34" s="37">
        <v>8</v>
      </c>
      <c r="G34" s="37">
        <v>32</v>
      </c>
      <c r="H34" s="37">
        <v>1.2869999408721924</v>
      </c>
      <c r="I34" s="24">
        <v>1.3</v>
      </c>
      <c r="J34" s="24">
        <v>1.55</v>
      </c>
      <c r="K34" s="46" t="s">
        <v>128</v>
      </c>
      <c r="L34" s="22">
        <v>7</v>
      </c>
      <c r="M34" s="45" t="s">
        <v>101</v>
      </c>
      <c r="N34" s="31" t="str" cm="1">
        <f t="array" aca="1" ref="N34" ca="1">IF(INDIRECT("M" &amp; ROW())="x", INDIRECT("B" &amp; ROW()) &amp; IF(INDIRECT("E" &amp; ROW())="x", " in 2", " in 3"), "")</f>
        <v>Lorenzo Musetti in 3</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2"/>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2"/>
      <c r="I125" s="24"/>
      <c r="J125" s="24"/>
      <c r="K125" s="13"/>
      <c r="L125" s="22"/>
      <c r="M125" s="22"/>
      <c r="N125" s="31" t="str" cm="1">
        <f t="array" aca="1" ref="N125" ca="1">IF(INDIRECT("M" &amp; ROW())="x", INDIRECT("B" &amp; ROW()) &amp; IF(INDIRECT("E" &amp; ROW())="x", " in 2", " in 3"), "")</f>
        <v/>
      </c>
    </row>
    <row r="126" spans="1:14" x14ac:dyDescent="0.3">
      <c r="A126" s="10"/>
      <c r="B126" s="22"/>
      <c r="C126" s="22"/>
      <c r="D126" s="22"/>
      <c r="E126" s="23"/>
      <c r="F126" s="22"/>
      <c r="G126" s="22"/>
      <c r="H126" s="22"/>
      <c r="I126" s="24"/>
      <c r="J126" s="24"/>
      <c r="K126" s="13"/>
      <c r="L126" s="22"/>
      <c r="M126" s="22"/>
      <c r="N126" s="31" t="str" cm="1">
        <f t="array" aca="1" ref="N126" ca="1">IF(INDIRECT("M" &amp; ROW())="x", INDIRECT("B" &amp; ROW()) &amp; IF(INDIRECT("E" &amp; ROW())="x", " in 2", " in 3"), "")</f>
        <v/>
      </c>
    </row>
    <row r="127" spans="1:14" x14ac:dyDescent="0.3">
      <c r="A127" s="10"/>
      <c r="B127" s="22"/>
      <c r="C127" s="22"/>
      <c r="D127" s="22"/>
      <c r="E127" s="23"/>
      <c r="F127" s="22"/>
      <c r="G127" s="22"/>
      <c r="H127" s="22"/>
      <c r="I127" s="24"/>
      <c r="J127" s="24"/>
      <c r="K127" s="13"/>
      <c r="L127" s="22"/>
      <c r="M127" s="22"/>
      <c r="N127" s="31" t="str" cm="1">
        <f t="array" aca="1" ref="N127" ca="1">IF(INDIRECT("M" &amp; ROW())="x", INDIRECT("B" &amp; ROW()) &amp; IF(INDIRECT("E" &amp; ROW())="x", " in 2", " in 3"), "")</f>
        <v/>
      </c>
    </row>
    <row r="128" spans="1:14" x14ac:dyDescent="0.3">
      <c r="A128" s="10"/>
      <c r="B128" s="22"/>
      <c r="C128" s="22"/>
      <c r="D128" s="22"/>
      <c r="E128" s="23"/>
      <c r="F128" s="22"/>
      <c r="G128" s="22"/>
      <c r="H128" s="22"/>
      <c r="I128" s="24"/>
      <c r="J128" s="24"/>
      <c r="K128" s="13"/>
      <c r="L128" s="22"/>
      <c r="M128" s="22"/>
      <c r="N128" s="31" t="str" cm="1">
        <f t="array" aca="1" ref="N128" ca="1">IF(INDIRECT("M" &amp; ROW())="x", INDIRECT("B" &amp; ROW()) &amp; IF(INDIRECT("E" &amp; ROW())="x", " in 2", " in 3"), "")</f>
        <v/>
      </c>
    </row>
    <row r="129" spans="1:14" x14ac:dyDescent="0.3">
      <c r="A129" s="10"/>
      <c r="B129" s="22"/>
      <c r="C129" s="22"/>
      <c r="D129" s="22"/>
      <c r="E129" s="23"/>
      <c r="F129" s="22"/>
      <c r="G129" s="22"/>
      <c r="H129" s="22"/>
      <c r="I129" s="24"/>
      <c r="J129" s="24"/>
      <c r="K129" s="13"/>
      <c r="L129" s="22"/>
      <c r="M129" s="22"/>
      <c r="N129" s="31" t="str" cm="1">
        <f t="array" aca="1" ref="N129" ca="1">IF(INDIRECT("M" &amp; ROW())="x", INDIRECT("B" &amp; ROW()) &amp; IF(INDIRECT("E" &amp; ROW())="x", " in 2", " in 3"), "")</f>
        <v/>
      </c>
    </row>
    <row r="130" spans="1:14" x14ac:dyDescent="0.3">
      <c r="A130" s="10"/>
      <c r="B130" s="22"/>
      <c r="C130" s="22"/>
      <c r="D130" s="22"/>
      <c r="E130" s="23"/>
      <c r="F130" s="22"/>
      <c r="G130" s="22"/>
      <c r="H130" s="22"/>
      <c r="I130" s="24"/>
      <c r="J130" s="24"/>
      <c r="K130" s="13"/>
      <c r="L130" s="22"/>
      <c r="M130" s="22"/>
      <c r="N130" s="31" t="str" cm="1">
        <f t="array" aca="1" ref="N130" ca="1">IF(INDIRECT("M" &amp; ROW())="x", INDIRECT("B" &amp; ROW()) &amp; IF(INDIRECT("E" &amp; ROW())="x", " in 2", " in 3"), "")</f>
        <v/>
      </c>
    </row>
    <row r="131" spans="1:14" x14ac:dyDescent="0.3">
      <c r="A131" s="10"/>
      <c r="B131" s="22"/>
      <c r="C131" s="22"/>
      <c r="D131" s="22"/>
      <c r="E131" s="23"/>
      <c r="F131" s="22"/>
      <c r="G131" s="22"/>
      <c r="H131" s="22"/>
      <c r="I131" s="24"/>
      <c r="J131" s="24"/>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22"/>
      <c r="M174" s="22"/>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22"/>
      <c r="M175" s="22"/>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22"/>
      <c r="M176" s="22"/>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22"/>
      <c r="M177" s="22"/>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22"/>
      <c r="M178" s="22"/>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22"/>
      <c r="M179" s="22"/>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row r="776" spans="1:14" x14ac:dyDescent="0.3">
      <c r="A776" s="10"/>
      <c r="B776" s="10"/>
      <c r="C776" s="10"/>
      <c r="D776" s="10"/>
      <c r="E776" s="11"/>
      <c r="F776" s="10"/>
      <c r="G776" s="10"/>
      <c r="H776" s="10"/>
      <c r="I776" s="12"/>
      <c r="J776" s="12"/>
      <c r="K776" s="13"/>
      <c r="L776" s="10"/>
      <c r="M776" s="10"/>
      <c r="N776" s="32"/>
    </row>
    <row r="777" spans="1:14" x14ac:dyDescent="0.3">
      <c r="A777" s="10"/>
      <c r="B777" s="10"/>
      <c r="C777" s="10"/>
      <c r="D777" s="10"/>
      <c r="E777" s="11"/>
      <c r="F777" s="10"/>
      <c r="G777" s="10"/>
      <c r="H777" s="10"/>
      <c r="I777" s="12"/>
      <c r="J777" s="12"/>
      <c r="K777" s="13"/>
      <c r="L777" s="10"/>
      <c r="M777" s="10"/>
      <c r="N777" s="32"/>
    </row>
    <row r="778" spans="1:14" x14ac:dyDescent="0.3">
      <c r="A778" s="10"/>
      <c r="B778" s="10"/>
      <c r="C778" s="10"/>
      <c r="D778" s="10"/>
      <c r="E778" s="11"/>
      <c r="F778" s="10"/>
      <c r="G778" s="10"/>
      <c r="H778" s="10"/>
      <c r="I778" s="12"/>
      <c r="J778" s="12"/>
      <c r="K778" s="13"/>
      <c r="L778" s="10"/>
      <c r="M778" s="10"/>
      <c r="N778" s="32"/>
    </row>
    <row r="779" spans="1:14" x14ac:dyDescent="0.3">
      <c r="A779" s="10"/>
      <c r="B779" s="10"/>
      <c r="C779" s="10"/>
      <c r="D779" s="10"/>
      <c r="E779" s="11"/>
      <c r="F779" s="10"/>
      <c r="G779" s="10"/>
      <c r="H779" s="10"/>
      <c r="I779" s="12"/>
      <c r="J779" s="12"/>
      <c r="K779" s="13"/>
      <c r="L779" s="10"/>
      <c r="M779" s="10"/>
      <c r="N779" s="32"/>
    </row>
    <row r="780" spans="1:14" x14ac:dyDescent="0.3">
      <c r="A780" s="10"/>
      <c r="B780" s="10"/>
      <c r="C780" s="10"/>
      <c r="D780" s="10"/>
      <c r="E780" s="11"/>
      <c r="F780" s="10"/>
      <c r="G780" s="10"/>
      <c r="H780" s="10"/>
      <c r="I780" s="12"/>
      <c r="J780" s="12"/>
      <c r="K780" s="13"/>
      <c r="L780" s="10"/>
      <c r="M780" s="10"/>
      <c r="N780" s="32"/>
    </row>
    <row r="781" spans="1:14" x14ac:dyDescent="0.3">
      <c r="A781" s="10"/>
      <c r="B781" s="10"/>
      <c r="C781" s="10"/>
      <c r="D781" s="10"/>
      <c r="E781" s="11"/>
      <c r="F781" s="10"/>
      <c r="G781" s="10"/>
      <c r="H781" s="10"/>
      <c r="I781" s="12"/>
      <c r="J781" s="12"/>
      <c r="K781" s="13"/>
      <c r="L781" s="10"/>
      <c r="M781" s="10"/>
      <c r="N781" s="32"/>
    </row>
    <row r="782" spans="1:14" x14ac:dyDescent="0.3">
      <c r="A782" s="10"/>
      <c r="B782" s="10"/>
      <c r="C782" s="10"/>
      <c r="D782" s="10"/>
      <c r="E782" s="11"/>
      <c r="F782" s="10"/>
      <c r="G782" s="10"/>
      <c r="H782" s="10"/>
      <c r="I782" s="12"/>
      <c r="J782" s="12"/>
      <c r="K782" s="13"/>
      <c r="L782" s="10"/>
      <c r="M782" s="10"/>
      <c r="N782" s="32"/>
    </row>
    <row r="783" spans="1:14" x14ac:dyDescent="0.3">
      <c r="A783" s="10"/>
      <c r="B783" s="10"/>
      <c r="C783" s="10"/>
      <c r="D783" s="10"/>
      <c r="E783" s="11"/>
      <c r="F783" s="10"/>
      <c r="G783" s="10"/>
      <c r="H783" s="10"/>
      <c r="I783" s="12"/>
      <c r="J783" s="12"/>
      <c r="K783" s="13"/>
      <c r="L783" s="10"/>
      <c r="M783" s="10"/>
      <c r="N783" s="32"/>
    </row>
  </sheetData>
  <sortState xmlns:xlrd2="http://schemas.microsoft.com/office/spreadsheetml/2017/richdata2" ref="A7:M16">
    <sortCondition ref="A7:A1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G2" sqref="G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62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50" t="s">
        <v>63</v>
      </c>
      <c r="C7" s="33" t="s">
        <v>64</v>
      </c>
      <c r="D7" s="35">
        <v>0.53920000000000001</v>
      </c>
      <c r="E7" s="33" t="s">
        <v>101</v>
      </c>
      <c r="F7" s="33">
        <v>13</v>
      </c>
      <c r="G7" s="33">
        <v>130</v>
      </c>
      <c r="H7" s="33">
        <v>1.2779999971389771</v>
      </c>
      <c r="I7" s="24">
        <v>1.28</v>
      </c>
      <c r="J7" s="24">
        <v>1.3</v>
      </c>
      <c r="K7" s="52">
        <v>0.10416666666666667</v>
      </c>
      <c r="L7" s="22"/>
      <c r="M7" s="45" t="s">
        <v>101</v>
      </c>
      <c r="N7" s="31" t="str" cm="1">
        <f t="array" aca="1" ref="N7" ca="1">IF(INDIRECT("M" &amp; ROW())="x", INDIRECT("B" &amp; ROW()) &amp; IF(INDIRECT("E" &amp; ROW())="x", " in 2", " in 3"), "")</f>
        <v>Belinda Bencic in 2</v>
      </c>
    </row>
    <row r="8" spans="1:14" ht="187.2" x14ac:dyDescent="0.3">
      <c r="A8" s="37"/>
      <c r="B8" s="49" t="s">
        <v>65</v>
      </c>
      <c r="C8" s="37" t="s">
        <v>55</v>
      </c>
      <c r="D8" s="38">
        <v>0.46079999999999999</v>
      </c>
      <c r="E8" s="37"/>
      <c r="F8" s="37">
        <v>82</v>
      </c>
      <c r="G8" s="37">
        <v>108</v>
      </c>
      <c r="H8" s="37">
        <v>3.9800000190734863</v>
      </c>
      <c r="I8" s="24"/>
      <c r="J8" s="24"/>
      <c r="K8" s="46" t="s">
        <v>110</v>
      </c>
      <c r="L8" s="22">
        <v>7.5</v>
      </c>
      <c r="M8" s="22"/>
      <c r="N8" s="31" t="str" cm="1">
        <f t="array" aca="1" ref="N8" ca="1">IF(INDIRECT("M" &amp; ROW())="x", INDIRECT("B" &amp; ROW()) &amp; IF(INDIRECT("E" &amp; ROW())="x", " in 2", " in 3"), "")</f>
        <v/>
      </c>
    </row>
    <row r="9" spans="1:14" x14ac:dyDescent="0.3">
      <c r="A9" s="33">
        <v>2</v>
      </c>
      <c r="B9" s="48" t="s">
        <v>73</v>
      </c>
      <c r="C9" s="33" t="s">
        <v>57</v>
      </c>
      <c r="D9" s="35">
        <v>0.45569999999999999</v>
      </c>
      <c r="E9" s="33"/>
      <c r="F9" s="33">
        <v>22</v>
      </c>
      <c r="G9" s="33">
        <v>26</v>
      </c>
      <c r="H9" s="33">
        <v>3.75</v>
      </c>
      <c r="I9" s="24"/>
      <c r="J9" s="24"/>
      <c r="K9" s="13"/>
      <c r="L9" s="22"/>
      <c r="M9" s="22"/>
      <c r="N9" s="31" t="str" cm="1">
        <f t="array" aca="1" ref="N9" ca="1">IF(INDIRECT("M" &amp; ROW())="x", INDIRECT("B" &amp; ROW()) &amp; IF(INDIRECT("E" &amp; ROW())="x", " in 2", " in 3"), "")</f>
        <v/>
      </c>
    </row>
    <row r="10" spans="1:14" ht="312" x14ac:dyDescent="0.3">
      <c r="A10" s="37"/>
      <c r="B10" s="51" t="s">
        <v>74</v>
      </c>
      <c r="C10" s="37" t="s">
        <v>75</v>
      </c>
      <c r="D10" s="38">
        <v>0.54430000000000001</v>
      </c>
      <c r="E10" s="37" t="s">
        <v>101</v>
      </c>
      <c r="F10" s="37">
        <v>7</v>
      </c>
      <c r="G10" s="37">
        <v>9</v>
      </c>
      <c r="H10" s="37">
        <v>1.3029999732971191</v>
      </c>
      <c r="I10" s="24">
        <v>1.29</v>
      </c>
      <c r="J10" s="24">
        <v>1.4</v>
      </c>
      <c r="K10" s="46" t="s">
        <v>111</v>
      </c>
      <c r="L10" s="22">
        <v>7</v>
      </c>
      <c r="M10" s="45" t="s">
        <v>101</v>
      </c>
      <c r="N10" s="31" t="str" cm="1">
        <f t="array" aca="1" ref="N10" ca="1">IF(INDIRECT("M" &amp; ROW())="x", INDIRECT("B" &amp; ROW()) &amp; IF(INDIRECT("E" &amp; ROW())="x", " in 2", " in 3"), "")</f>
        <v>Elena Rybakina in 2</v>
      </c>
    </row>
    <row r="11" spans="1:14" x14ac:dyDescent="0.3">
      <c r="A11" s="33">
        <v>3</v>
      </c>
      <c r="B11" s="50" t="s">
        <v>66</v>
      </c>
      <c r="C11" s="33" t="s">
        <v>67</v>
      </c>
      <c r="D11" s="35">
        <v>0.52310000000000001</v>
      </c>
      <c r="E11" s="33" t="s">
        <v>101</v>
      </c>
      <c r="F11" s="33">
        <v>10</v>
      </c>
      <c r="G11" s="33">
        <v>24</v>
      </c>
      <c r="H11" s="33">
        <v>1.3040000200271606</v>
      </c>
      <c r="I11" s="24">
        <v>1.35</v>
      </c>
      <c r="J11" s="24">
        <v>1.4</v>
      </c>
      <c r="K11" s="13"/>
      <c r="L11" s="22"/>
      <c r="M11" s="45" t="s">
        <v>101</v>
      </c>
      <c r="N11" s="31" t="str" cm="1">
        <f t="array" aca="1" ref="N11" ca="1">IF(INDIRECT("M" &amp; ROW())="x", INDIRECT("B" &amp; ROW()) &amp; IF(INDIRECT("E" &amp; ROW())="x", " in 2", " in 3"), "")</f>
        <v>Ekaterina Alexandrova in 2</v>
      </c>
    </row>
    <row r="12" spans="1:14" ht="187.2" x14ac:dyDescent="0.3">
      <c r="A12" s="37"/>
      <c r="B12" s="49" t="s">
        <v>68</v>
      </c>
      <c r="C12" s="37" t="s">
        <v>69</v>
      </c>
      <c r="D12" s="38">
        <v>0.47689999999999999</v>
      </c>
      <c r="E12" s="37"/>
      <c r="F12" s="37">
        <v>42</v>
      </c>
      <c r="G12" s="37">
        <v>118</v>
      </c>
      <c r="H12" s="37">
        <v>3.75</v>
      </c>
      <c r="I12" s="24"/>
      <c r="J12" s="24"/>
      <c r="K12" s="46" t="s">
        <v>112</v>
      </c>
      <c r="L12" s="22">
        <v>7.5</v>
      </c>
      <c r="M12" s="22"/>
      <c r="N12" s="31" t="str" cm="1">
        <f t="array" aca="1" ref="N12" ca="1">IF(INDIRECT("M" &amp; ROW())="x", INDIRECT("B" &amp; ROW()) &amp; IF(INDIRECT("E" &amp; ROW())="x", " in 2", " in 3"), "")</f>
        <v/>
      </c>
    </row>
    <row r="13" spans="1:14" x14ac:dyDescent="0.3">
      <c r="A13" s="33">
        <v>4</v>
      </c>
      <c r="B13" s="48" t="s">
        <v>70</v>
      </c>
      <c r="C13" s="33" t="s">
        <v>71</v>
      </c>
      <c r="D13" s="35">
        <v>0.53010000000000002</v>
      </c>
      <c r="E13" s="33"/>
      <c r="F13" s="33">
        <v>263</v>
      </c>
      <c r="G13" s="33">
        <v>550</v>
      </c>
      <c r="H13" s="33">
        <v>3.5799999237060547</v>
      </c>
      <c r="I13" s="24"/>
      <c r="J13" s="24"/>
      <c r="K13" s="13"/>
      <c r="L13" s="22"/>
      <c r="M13" s="22"/>
      <c r="N13" s="31" t="str" cm="1">
        <f t="array" aca="1" ref="N13" ca="1">IF(INDIRECT("M" &amp; ROW())="x", INDIRECT("B" &amp; ROW()) &amp; IF(INDIRECT("E" &amp; ROW())="x", " in 2", " in 3"), "")</f>
        <v/>
      </c>
    </row>
    <row r="14" spans="1:14" ht="156" x14ac:dyDescent="0.3">
      <c r="A14" s="37"/>
      <c r="B14" s="51" t="s">
        <v>72</v>
      </c>
      <c r="C14" s="37" t="s">
        <v>61</v>
      </c>
      <c r="D14" s="38">
        <v>0.46989999999999998</v>
      </c>
      <c r="E14" s="37" t="s">
        <v>101</v>
      </c>
      <c r="F14" s="37">
        <v>25</v>
      </c>
      <c r="G14" s="37">
        <v>50</v>
      </c>
      <c r="H14" s="37">
        <v>1.3259999752044678</v>
      </c>
      <c r="I14" s="24">
        <v>1.38</v>
      </c>
      <c r="J14" s="24">
        <v>1.4</v>
      </c>
      <c r="K14" s="46" t="s">
        <v>113</v>
      </c>
      <c r="L14" s="22">
        <v>7.5</v>
      </c>
      <c r="M14" s="45" t="s">
        <v>101</v>
      </c>
      <c r="N14" s="31" t="str" cm="1">
        <f t="array" aca="1" ref="N14" ca="1">IF(INDIRECT("M" &amp; ROW())="x", INDIRECT("B" &amp; ROW()) &amp; IF(INDIRECT("E" &amp; ROW())="x", " in 2", " in 3"), "")</f>
        <v>Sofia Kenin in 2</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76</v>
      </c>
      <c r="B17" s="42"/>
      <c r="C17" s="42"/>
      <c r="D17" s="42"/>
      <c r="E17" s="42"/>
      <c r="F17" s="42"/>
      <c r="G17" s="42"/>
      <c r="H17" s="42"/>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3">
        <v>1</v>
      </c>
      <c r="B19" s="48" t="s">
        <v>98</v>
      </c>
      <c r="C19" s="33" t="s">
        <v>99</v>
      </c>
      <c r="D19" s="35">
        <v>0.54930000000000001</v>
      </c>
      <c r="E19" s="33" t="s">
        <v>101</v>
      </c>
      <c r="F19" s="33">
        <v>83</v>
      </c>
      <c r="G19" s="33">
        <v>79</v>
      </c>
      <c r="H19" s="33">
        <v>2.190000057220459</v>
      </c>
      <c r="I19" s="43"/>
      <c r="J19" s="43"/>
      <c r="K19" s="44">
        <v>0.25</v>
      </c>
      <c r="L19" s="45"/>
      <c r="M19" s="45"/>
      <c r="N19" s="31" t="str" cm="1">
        <f t="array" aca="1" ref="N19" ca="1">IF(INDIRECT("M" &amp; ROW())="x", INDIRECT("B" &amp; ROW()) &amp; IF(INDIRECT("E" &amp; ROW())="x", " in 2", " in 3"), "")</f>
        <v/>
      </c>
    </row>
    <row r="20" spans="1:14" ht="202.8" x14ac:dyDescent="0.3">
      <c r="A20" s="37"/>
      <c r="B20" s="49" t="s">
        <v>100</v>
      </c>
      <c r="C20" s="37" t="s">
        <v>61</v>
      </c>
      <c r="D20" s="38">
        <v>0.45069999999999999</v>
      </c>
      <c r="E20" s="37"/>
      <c r="F20" s="37">
        <v>44</v>
      </c>
      <c r="G20" s="37">
        <v>102</v>
      </c>
      <c r="H20" s="37">
        <v>1.718999981880188</v>
      </c>
      <c r="I20" s="43">
        <v>1.74</v>
      </c>
      <c r="J20" s="43">
        <v>1.7</v>
      </c>
      <c r="K20" s="46" t="s">
        <v>102</v>
      </c>
      <c r="L20" s="45">
        <v>7.5</v>
      </c>
      <c r="M20" s="45" t="s">
        <v>101</v>
      </c>
      <c r="N20" s="31" t="str" cm="1">
        <f t="array" aca="1" ref="N20" ca="1">IF(INDIRECT("M" &amp; ROW())="x", INDIRECT("B" &amp; ROW()) &amp; IF(INDIRECT("E" &amp; ROW())="x", " in 2", " in 3"), "")</f>
        <v>Ann Li in 3</v>
      </c>
    </row>
    <row r="21" spans="1:14" x14ac:dyDescent="0.3">
      <c r="A21" s="33">
        <v>2</v>
      </c>
      <c r="B21" s="50" t="s">
        <v>77</v>
      </c>
      <c r="C21" s="33" t="s">
        <v>78</v>
      </c>
      <c r="D21" s="35">
        <v>0.65290000000000004</v>
      </c>
      <c r="E21" s="33" t="s">
        <v>101</v>
      </c>
      <c r="F21" s="33">
        <v>116</v>
      </c>
      <c r="G21" s="33">
        <v>78</v>
      </c>
      <c r="H21" s="33">
        <v>1.5779999494552612</v>
      </c>
      <c r="I21" s="43">
        <v>1.56</v>
      </c>
      <c r="J21" s="43">
        <v>1.65</v>
      </c>
      <c r="K21" s="47"/>
      <c r="L21" s="45"/>
      <c r="M21" s="45" t="s">
        <v>101</v>
      </c>
      <c r="N21" s="31" t="str" cm="1">
        <f t="array" aca="1" ref="N21" ca="1">IF(INDIRECT("M" &amp; ROW())="x", INDIRECT("B" &amp; ROW()) &amp; IF(INDIRECT("E" &amp; ROW())="x", " in 2", " in 3"), "")</f>
        <v>Lulu Sun in 2</v>
      </c>
    </row>
    <row r="22" spans="1:14" ht="187.2" x14ac:dyDescent="0.3">
      <c r="A22" s="37"/>
      <c r="B22" s="49" t="s">
        <v>79</v>
      </c>
      <c r="C22" s="37" t="s">
        <v>80</v>
      </c>
      <c r="D22" s="38">
        <v>0.34710000000000002</v>
      </c>
      <c r="E22" s="37"/>
      <c r="F22" s="37">
        <v>332</v>
      </c>
      <c r="G22" s="37">
        <v>58</v>
      </c>
      <c r="H22" s="37">
        <v>2.4700000286102295</v>
      </c>
      <c r="I22" s="43"/>
      <c r="J22" s="43"/>
      <c r="K22" s="46" t="s">
        <v>103</v>
      </c>
      <c r="L22" s="45">
        <v>7</v>
      </c>
      <c r="M22" s="45"/>
      <c r="N22" s="31" t="str" cm="1">
        <f t="array" aca="1" ref="N22" ca="1">IF(INDIRECT("M" &amp; ROW())="x", INDIRECT("B" &amp; ROW()) &amp; IF(INDIRECT("E" &amp; ROW())="x", " in 2", " in 3"), "")</f>
        <v/>
      </c>
    </row>
    <row r="23" spans="1:14" x14ac:dyDescent="0.3">
      <c r="A23" s="33">
        <v>3</v>
      </c>
      <c r="B23" s="48" t="s">
        <v>81</v>
      </c>
      <c r="C23" s="33" t="s">
        <v>61</v>
      </c>
      <c r="D23" s="35">
        <v>0.40279999999999999</v>
      </c>
      <c r="E23" s="33"/>
      <c r="F23" s="33">
        <v>90</v>
      </c>
      <c r="G23" s="33">
        <v>527</v>
      </c>
      <c r="H23" s="33">
        <v>1.8550000190734863</v>
      </c>
      <c r="I23" s="24">
        <v>1.77</v>
      </c>
      <c r="J23" s="24">
        <v>1.75</v>
      </c>
      <c r="K23" s="13"/>
      <c r="L23" s="22"/>
      <c r="M23" s="45" t="s">
        <v>101</v>
      </c>
      <c r="N23" s="31" t="str" cm="1">
        <f t="array" aca="1" ref="N23" ca="1">IF(INDIRECT("M" &amp; ROW())="x", INDIRECT("B" &amp; ROW()) &amp; IF(INDIRECT("E" &amp; ROW())="x", " in 2", " in 3"), "")</f>
        <v>Caty McNally in 3</v>
      </c>
    </row>
    <row r="24" spans="1:14" ht="171.6" x14ac:dyDescent="0.3">
      <c r="A24" s="37"/>
      <c r="B24" s="49" t="s">
        <v>82</v>
      </c>
      <c r="C24" s="37" t="s">
        <v>83</v>
      </c>
      <c r="D24" s="38">
        <v>0.59719999999999995</v>
      </c>
      <c r="E24" s="37" t="s">
        <v>101</v>
      </c>
      <c r="F24" s="37">
        <v>89</v>
      </c>
      <c r="G24" s="37">
        <v>105</v>
      </c>
      <c r="H24" s="37">
        <v>2.0099999904632568</v>
      </c>
      <c r="I24" s="24"/>
      <c r="J24" s="24"/>
      <c r="K24" s="46" t="s">
        <v>105</v>
      </c>
      <c r="L24" s="22">
        <v>7</v>
      </c>
      <c r="M24" s="22"/>
      <c r="N24" s="31" t="str" cm="1">
        <f t="array" aca="1" ref="N24" ca="1">IF(INDIRECT("M" &amp; ROW())="x", INDIRECT("B" &amp; ROW()) &amp; IF(INDIRECT("E" &amp; ROW())="x", " in 2", " in 3"), "")</f>
        <v/>
      </c>
    </row>
    <row r="25" spans="1:14" x14ac:dyDescent="0.3">
      <c r="A25" s="33">
        <v>4</v>
      </c>
      <c r="B25" s="48" t="s">
        <v>95</v>
      </c>
      <c r="C25" s="33" t="s">
        <v>80</v>
      </c>
      <c r="D25" s="35">
        <v>0.58340000000000003</v>
      </c>
      <c r="E25" s="33" t="s">
        <v>101</v>
      </c>
      <c r="F25" s="33">
        <v>163</v>
      </c>
      <c r="G25" s="33">
        <v>62</v>
      </c>
      <c r="H25" s="33">
        <v>1.8700000047683716</v>
      </c>
      <c r="I25" s="43">
        <v>1.93</v>
      </c>
      <c r="J25" s="43">
        <v>1.7</v>
      </c>
      <c r="K25" s="47"/>
      <c r="L25" s="45"/>
      <c r="M25" s="45" t="s">
        <v>101</v>
      </c>
      <c r="N25" s="31" t="str" cm="1">
        <f t="array" aca="1" ref="N25" ca="1">IF(INDIRECT("M" &amp; ROW())="x", INDIRECT("B" &amp; ROW()) &amp; IF(INDIRECT("E" &amp; ROW())="x", " in 2", " in 3"), "")</f>
        <v>Xiyu Wang in 2</v>
      </c>
    </row>
    <row r="26" spans="1:14" ht="187.2" x14ac:dyDescent="0.3">
      <c r="A26" s="37"/>
      <c r="B26" s="49" t="s">
        <v>96</v>
      </c>
      <c r="C26" s="37" t="s">
        <v>97</v>
      </c>
      <c r="D26" s="38">
        <v>0.41660000000000003</v>
      </c>
      <c r="E26" s="37"/>
      <c r="F26" s="37">
        <v>95</v>
      </c>
      <c r="G26" s="37">
        <v>94</v>
      </c>
      <c r="H26" s="37">
        <v>1.9800000190734863</v>
      </c>
      <c r="I26" s="43"/>
      <c r="J26" s="43"/>
      <c r="K26" s="46" t="s">
        <v>104</v>
      </c>
      <c r="L26" s="45">
        <v>7.5</v>
      </c>
      <c r="M26" s="45"/>
      <c r="N26" s="31" t="str" cm="1">
        <f t="array" aca="1" ref="N26" ca="1">IF(INDIRECT("M" &amp; ROW())="x", INDIRECT("B" &amp; ROW()) &amp; IF(INDIRECT("E" &amp; ROW())="x", " in 2", " in 3"), "")</f>
        <v/>
      </c>
    </row>
    <row r="27" spans="1:14" x14ac:dyDescent="0.3">
      <c r="A27" s="33">
        <v>5</v>
      </c>
      <c r="B27" s="48" t="s">
        <v>84</v>
      </c>
      <c r="C27" s="33" t="s">
        <v>61</v>
      </c>
      <c r="D27" s="35">
        <v>0.59919999999999995</v>
      </c>
      <c r="E27" s="33"/>
      <c r="F27" s="33">
        <v>305</v>
      </c>
      <c r="G27" s="33">
        <v>217</v>
      </c>
      <c r="H27" s="33">
        <v>2.2200000286102295</v>
      </c>
      <c r="I27" s="24"/>
      <c r="J27" s="24">
        <v>1.9</v>
      </c>
      <c r="K27" s="13"/>
      <c r="L27" s="22"/>
      <c r="M27" s="45" t="s">
        <v>101</v>
      </c>
      <c r="N27" s="31" t="str" cm="1">
        <f t="array" aca="1" ref="N27" ca="1">IF(INDIRECT("M" &amp; ROW())="x", INDIRECT("B" &amp; ROW()) &amp; IF(INDIRECT("E" &amp; ROW())="x", " in 2", " in 3"), "")</f>
        <v>Claire Liu in 3</v>
      </c>
    </row>
    <row r="28" spans="1:14" ht="187.2" x14ac:dyDescent="0.3">
      <c r="A28" s="37"/>
      <c r="B28" s="49" t="s">
        <v>85</v>
      </c>
      <c r="C28" s="37" t="s">
        <v>86</v>
      </c>
      <c r="D28" s="38">
        <v>0.40079999999999999</v>
      </c>
      <c r="E28" s="37" t="s">
        <v>101</v>
      </c>
      <c r="F28" s="37">
        <v>78</v>
      </c>
      <c r="G28" s="37">
        <v>151</v>
      </c>
      <c r="H28" s="37">
        <v>1.6990000009536743</v>
      </c>
      <c r="I28" s="24">
        <v>1.73</v>
      </c>
      <c r="J28" s="24">
        <v>2.1</v>
      </c>
      <c r="K28" s="46" t="s">
        <v>106</v>
      </c>
      <c r="L28" s="22">
        <v>6.5</v>
      </c>
      <c r="M28" s="22"/>
      <c r="N28" s="31" t="str" cm="1">
        <f t="array" aca="1" ref="N28" ca="1">IF(INDIRECT("M" &amp; ROW())="x", INDIRECT("B" &amp; ROW()) &amp; IF(INDIRECT("E" &amp; ROW())="x", " in 2", " in 3"), "")</f>
        <v/>
      </c>
    </row>
    <row r="29" spans="1:14" x14ac:dyDescent="0.3">
      <c r="A29" s="33">
        <v>6</v>
      </c>
      <c r="B29" s="48" t="s">
        <v>87</v>
      </c>
      <c r="C29" s="33" t="s">
        <v>88</v>
      </c>
      <c r="D29" s="35">
        <v>0.54620000000000002</v>
      </c>
      <c r="E29" s="33"/>
      <c r="F29" s="33">
        <v>96</v>
      </c>
      <c r="G29" s="33">
        <v>246</v>
      </c>
      <c r="H29" s="33">
        <v>2.3599998950958252</v>
      </c>
      <c r="I29" s="24"/>
      <c r="J29" s="24">
        <v>1.9</v>
      </c>
      <c r="K29" s="13"/>
      <c r="L29" s="22"/>
      <c r="M29" s="45" t="s">
        <v>101</v>
      </c>
      <c r="N29" s="31" t="str" cm="1">
        <f t="array" aca="1" ref="N29" ca="1">IF(INDIRECT("M" &amp; ROW())="x", INDIRECT("B" &amp; ROW()) &amp; IF(INDIRECT("E" &amp; ROW())="x", " in 2", " in 3"), "")</f>
        <v>Ella Seidel in 3</v>
      </c>
    </row>
    <row r="30" spans="1:14" ht="218.4" x14ac:dyDescent="0.3">
      <c r="A30" s="37"/>
      <c r="B30" s="49" t="s">
        <v>89</v>
      </c>
      <c r="C30" s="37" t="s">
        <v>75</v>
      </c>
      <c r="D30" s="38">
        <v>0.45379999999999998</v>
      </c>
      <c r="E30" s="37" t="s">
        <v>101</v>
      </c>
      <c r="F30" s="37">
        <v>76</v>
      </c>
      <c r="G30" s="37">
        <v>23</v>
      </c>
      <c r="H30" s="37">
        <v>1.625</v>
      </c>
      <c r="I30" s="24">
        <v>1.7</v>
      </c>
      <c r="J30" s="24">
        <v>2.1</v>
      </c>
      <c r="K30" s="46" t="s">
        <v>107</v>
      </c>
      <c r="L30" s="22">
        <v>7</v>
      </c>
      <c r="M30" s="22"/>
      <c r="N30" s="31" t="str" cm="1">
        <f t="array" aca="1" ref="N30" ca="1">IF(INDIRECT("M" &amp; ROW())="x", INDIRECT("B" &amp; ROW()) &amp; IF(INDIRECT("E" &amp; ROW())="x", " in 2", " in 3"), "")</f>
        <v/>
      </c>
    </row>
    <row r="31" spans="1:14" x14ac:dyDescent="0.3">
      <c r="A31" s="33">
        <v>7</v>
      </c>
      <c r="B31" s="48" t="s">
        <v>90</v>
      </c>
      <c r="C31" s="33" t="s">
        <v>55</v>
      </c>
      <c r="D31" s="35">
        <v>0.3962</v>
      </c>
      <c r="E31" s="33" t="s">
        <v>101</v>
      </c>
      <c r="F31" s="33">
        <v>129</v>
      </c>
      <c r="G31" s="33">
        <v>698</v>
      </c>
      <c r="H31" s="33">
        <v>4.320000171661377</v>
      </c>
      <c r="I31" s="24"/>
      <c r="J31" s="24"/>
      <c r="K31" s="13"/>
      <c r="L31" s="22"/>
      <c r="M31" s="22"/>
      <c r="N31" s="31" t="str" cm="1">
        <f t="array" aca="1" ref="N31" ca="1">IF(INDIRECT("M" &amp; ROW())="x", INDIRECT("B" &amp; ROW()) &amp; IF(INDIRECT("E" &amp; ROW())="x", " in 2", " in 3"), "")</f>
        <v/>
      </c>
    </row>
    <row r="32" spans="1:14" ht="187.2" x14ac:dyDescent="0.3">
      <c r="A32" s="37"/>
      <c r="B32" s="51" t="s">
        <v>91</v>
      </c>
      <c r="C32" s="37" t="s">
        <v>61</v>
      </c>
      <c r="D32" s="38">
        <v>0.6038</v>
      </c>
      <c r="E32" s="37"/>
      <c r="F32" s="37">
        <v>98</v>
      </c>
      <c r="G32" s="37">
        <v>90</v>
      </c>
      <c r="H32" s="37">
        <v>1.2389999628067017</v>
      </c>
      <c r="I32" s="24">
        <v>1.23</v>
      </c>
      <c r="J32" s="24">
        <v>1.45</v>
      </c>
      <c r="K32" s="46" t="s">
        <v>108</v>
      </c>
      <c r="L32" s="22">
        <v>7</v>
      </c>
      <c r="M32" s="45" t="s">
        <v>101</v>
      </c>
      <c r="N32" s="31" t="str" cm="1">
        <f t="array" aca="1" ref="N32" ca="1">IF(INDIRECT("M" &amp; ROW())="x", INDIRECT("B" &amp; ROW()) &amp; IF(INDIRECT("E" &amp; ROW())="x", " in 2", " in 3"), "")</f>
        <v>Katie Volynets in 3</v>
      </c>
    </row>
    <row r="33" spans="1:14" x14ac:dyDescent="0.3">
      <c r="A33" s="33">
        <v>8</v>
      </c>
      <c r="B33" s="50" t="s">
        <v>92</v>
      </c>
      <c r="C33" s="33" t="s">
        <v>80</v>
      </c>
      <c r="D33" s="35">
        <v>0.68659999999999999</v>
      </c>
      <c r="E33" s="33" t="s">
        <v>101</v>
      </c>
      <c r="F33" s="33">
        <v>122</v>
      </c>
      <c r="G33" s="33">
        <v>111</v>
      </c>
      <c r="H33" s="33">
        <v>1.44</v>
      </c>
      <c r="I33" s="43">
        <v>1.24</v>
      </c>
      <c r="J33" s="43">
        <v>1.5</v>
      </c>
      <c r="K33" s="47"/>
      <c r="L33" s="45"/>
      <c r="M33" s="45" t="s">
        <v>101</v>
      </c>
      <c r="N33" s="31" t="str" cm="1">
        <f t="array" aca="1" ref="N33" ca="1">IF(INDIRECT("M" &amp; ROW())="x", INDIRECT("B" &amp; ROW()) &amp; IF(INDIRECT("E" &amp; ROW())="x", " in 2", " in 3"), "")</f>
        <v>Shuai Zhang in 2</v>
      </c>
    </row>
    <row r="34" spans="1:14" ht="156" x14ac:dyDescent="0.3">
      <c r="A34" s="37"/>
      <c r="B34" s="49" t="s">
        <v>93</v>
      </c>
      <c r="C34" s="37" t="s">
        <v>94</v>
      </c>
      <c r="D34" s="38">
        <v>0.31340000000000001</v>
      </c>
      <c r="E34" s="37"/>
      <c r="F34" s="37">
        <v>100</v>
      </c>
      <c r="G34" s="37">
        <v>346</v>
      </c>
      <c r="H34" s="37">
        <v>2.75</v>
      </c>
      <c r="I34" s="43"/>
      <c r="J34" s="43"/>
      <c r="K34" s="46" t="s">
        <v>109</v>
      </c>
      <c r="L34" s="45">
        <v>7.5</v>
      </c>
      <c r="M34" s="45"/>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9:H14">
    <sortCondition ref="A9: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2025-10-23T05:07:01Z</dcterms:modified>
</cp:coreProperties>
</file>