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18FC0D2A-BE3E-4A5F-BBB3-5E69E95C615A}" xr6:coauthVersionLast="47" xr6:coauthVersionMax="47" xr10:uidLastSave="{00000000-0000-0000-0000-000000000000}"/>
  <bookViews>
    <workbookView xWindow="-96" yWindow="144" windowWidth="23208" windowHeight="121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12" i="1" a="1"/>
  <c r="N16" i="1" a="1"/>
  <c r="N17" i="1" a="1"/>
  <c r="N11" i="1" a="1"/>
  <c r="N13" i="1" a="1"/>
  <c r="N14" i="1" a="1"/>
  <c r="N15" i="1" a="1"/>
  <c r="N42" i="1" a="1"/>
  <c r="N172" i="1" a="1"/>
  <c r="N37" i="1" a="1"/>
  <c r="N148" i="1" a="1"/>
  <c r="N24" i="6" a="1"/>
  <c r="N75" i="1" a="1"/>
  <c r="N79" i="1" a="1"/>
  <c r="N195" i="6" a="1"/>
  <c r="N64" i="1" a="1"/>
  <c r="N97" i="1" a="1"/>
  <c r="N100" i="1" a="1"/>
  <c r="N157" i="6" a="1"/>
  <c r="N92" i="6" a="1"/>
  <c r="N91" i="1" a="1"/>
  <c r="N142" i="6" a="1"/>
  <c r="N118" i="1" a="1"/>
  <c r="N48" i="1" a="1"/>
  <c r="N122" i="6" a="1"/>
  <c r="N56" i="6" a="1"/>
  <c r="N174" i="1" a="1"/>
  <c r="N132" i="6" a="1"/>
  <c r="N110" i="6" a="1"/>
  <c r="N80" i="6" a="1"/>
  <c r="N19" i="1" a="1"/>
  <c r="N141" i="6" a="1"/>
  <c r="N168" i="6" a="1"/>
  <c r="N41" i="1" a="1"/>
  <c r="N190" i="6" a="1"/>
  <c r="N152" i="6" a="1"/>
  <c r="N109" i="1" a="1"/>
  <c r="N66" i="1" a="1"/>
  <c r="N66" i="6" a="1"/>
  <c r="N56" i="1" a="1"/>
  <c r="N8" i="6" a="1"/>
  <c r="N36" i="1" a="1"/>
  <c r="N71" i="1" a="1"/>
  <c r="N45" i="1" a="1"/>
  <c r="N151" i="6" a="1"/>
  <c r="N203" i="6" a="1"/>
  <c r="N9" i="1" a="1"/>
  <c r="N29" i="6" a="1"/>
  <c r="N194" i="6" a="1"/>
  <c r="N197" i="6" a="1"/>
  <c r="N114" i="6" a="1"/>
  <c r="N177" i="1" a="1"/>
  <c r="N147" i="1" a="1"/>
  <c r="N31" i="6" a="1"/>
  <c r="N23" i="6" a="1"/>
  <c r="N137" i="1" a="1"/>
  <c r="N187" i="6" a="1"/>
  <c r="N76" i="1" a="1"/>
  <c r="N204" i="6" a="1"/>
  <c r="N139" i="6" a="1"/>
  <c r="N107" i="6" a="1"/>
  <c r="N141" i="1" a="1"/>
  <c r="N85" i="6" a="1"/>
  <c r="N188" i="6" a="1"/>
  <c r="N123" i="6" a="1"/>
  <c r="N176" i="6" a="1"/>
  <c r="N107" i="1" a="1"/>
  <c r="N162" i="6" a="1"/>
  <c r="N76" i="6" a="1"/>
  <c r="N146" i="6" a="1"/>
  <c r="N202" i="6" a="1"/>
  <c r="N88" i="1" a="1"/>
  <c r="N103" i="6" a="1"/>
  <c r="N49" i="6" a="1"/>
  <c r="N132" i="1" a="1"/>
  <c r="N145" i="6" a="1"/>
  <c r="N136" i="6" a="1"/>
  <c r="N89" i="6" a="1"/>
  <c r="N213" i="6" a="1"/>
  <c r="N135" i="6" a="1"/>
  <c r="N130" i="6" a="1"/>
  <c r="N53" i="6" a="1"/>
  <c r="N42" i="6" a="1"/>
  <c r="N164" i="1" a="1"/>
  <c r="N160" i="1" a="1"/>
  <c r="N159" i="1" a="1"/>
  <c r="N140" i="6" a="1"/>
  <c r="N135" i="1" a="1"/>
  <c r="N68" i="6" a="1"/>
  <c r="N97" i="6" a="1"/>
  <c r="N64" i="6" a="1"/>
  <c r="N19" i="6" a="1"/>
  <c r="N81" i="1" a="1"/>
  <c r="N178" i="6" a="1"/>
  <c r="N129" i="6" a="1"/>
  <c r="N89" i="1" a="1"/>
  <c r="N201" i="6" a="1"/>
  <c r="N144" i="1" a="1"/>
  <c r="N21" i="6" a="1"/>
  <c r="N61" i="6" a="1"/>
  <c r="N116" i="6" a="1"/>
  <c r="N82" i="1" a="1"/>
  <c r="N28" i="6" a="1"/>
  <c r="N160" i="6" a="1"/>
  <c r="N15" i="6" a="1"/>
  <c r="N51" i="6" a="1"/>
  <c r="N212" i="6" a="1"/>
  <c r="N124" i="6" a="1"/>
  <c r="N214" i="6" a="1"/>
  <c r="N7" i="6" a="1"/>
  <c r="N126" i="1" a="1"/>
  <c r="N60" i="1" a="1"/>
  <c r="N106" i="6" a="1"/>
  <c r="N93" i="1" a="1"/>
  <c r="N32" i="1" a="1"/>
  <c r="N73" i="6" a="1"/>
  <c r="N182" i="6" a="1"/>
  <c r="N72" i="1" a="1"/>
  <c r="N77" i="6" a="1"/>
  <c r="N69" i="6" a="1"/>
  <c r="N86" i="1" a="1"/>
  <c r="N10" i="1" a="1"/>
  <c r="N27" i="1" a="1"/>
  <c r="N58" i="1" a="1"/>
  <c r="N120" i="6" a="1"/>
  <c r="N112" i="1" a="1"/>
  <c r="N127" i="1" a="1"/>
  <c r="N25" i="1" a="1"/>
  <c r="N198" i="6" a="1"/>
  <c r="N22" i="6" a="1"/>
  <c r="N164" i="6" a="1"/>
  <c r="N50" i="6" a="1"/>
  <c r="N54" i="6" a="1"/>
  <c r="N155" i="1" a="1"/>
  <c r="N154" i="1" a="1"/>
  <c r="N17" i="6" a="1"/>
  <c r="N48" i="6" a="1"/>
  <c r="N140" i="1" a="1"/>
  <c r="N30" i="6" a="1"/>
  <c r="N126" i="6" a="1"/>
  <c r="N61" i="1" a="1"/>
  <c r="N196" i="6" a="1"/>
  <c r="N163" i="6" a="1"/>
  <c r="N46" i="6" a="1"/>
  <c r="N167" i="6" a="1"/>
  <c r="N20" i="1" a="1"/>
  <c r="N51" i="1" a="1"/>
  <c r="N170" i="6" a="1"/>
  <c r="N16" i="6" a="1"/>
  <c r="N157" i="1" a="1"/>
  <c r="N52" i="6" a="1"/>
  <c r="N115" i="6" a="1"/>
  <c r="N147" i="6" a="1"/>
  <c r="N50" i="1" a="1"/>
  <c r="N35" i="1" a="1"/>
  <c r="N181" i="6" a="1"/>
  <c r="N22" i="1" a="1"/>
  <c r="N179" i="1" a="1"/>
  <c r="N122" i="1" a="1"/>
  <c r="N54" i="1" a="1"/>
  <c r="N41" i="6" a="1"/>
  <c r="N46" i="1" a="1"/>
  <c r="N125" i="6" a="1"/>
  <c r="N125" i="1" a="1"/>
  <c r="N205" i="6" a="1"/>
  <c r="N29" i="1" a="1"/>
  <c r="N120" i="1" a="1"/>
  <c r="N72" i="6" a="1"/>
  <c r="N10" i="6" a="1"/>
  <c r="N150" i="1" a="1"/>
  <c r="N47" i="6" a="1"/>
  <c r="N44" i="6" a="1"/>
  <c r="N45" i="6" a="1"/>
  <c r="N87" i="6" a="1"/>
  <c r="N165" i="1" a="1"/>
  <c r="N167" i="1" a="1"/>
  <c r="N67" i="6" a="1"/>
  <c r="N65" i="1" a="1"/>
  <c r="N111" i="1" a="1"/>
  <c r="N178" i="1" a="1"/>
  <c r="N105" i="1" a="1"/>
  <c r="N103" i="1" a="1"/>
  <c r="N7" i="1" a="1"/>
  <c r="N119" i="1" a="1"/>
  <c r="N130" i="1" a="1"/>
  <c r="N179" i="6" a="1"/>
  <c r="N60" i="6" a="1"/>
  <c r="N155" i="6" a="1"/>
  <c r="N11" i="6" a="1"/>
  <c r="N78" i="1" a="1"/>
  <c r="N100" i="6" a="1"/>
  <c r="N87" i="1" a="1"/>
  <c r="N153" i="1" a="1"/>
  <c r="N90" i="6" a="1"/>
  <c r="N21" i="1" a="1"/>
  <c r="N83" i="1" a="1"/>
  <c r="N105" i="6" a="1"/>
  <c r="N49" i="1" a="1"/>
  <c r="N20" i="6" a="1"/>
  <c r="N117" i="1" a="1"/>
  <c r="N158" i="6" a="1"/>
  <c r="N44" i="1" a="1"/>
  <c r="N58" i="6" a="1"/>
  <c r="N67" i="1" a="1"/>
  <c r="N80" i="1" a="1"/>
  <c r="N175" i="1" a="1"/>
  <c r="N90" i="1" a="1"/>
  <c r="N182" i="1" a="1"/>
  <c r="N84" i="1" a="1"/>
  <c r="N186" i="6" a="1"/>
  <c r="N116" i="1" a="1"/>
  <c r="N163" i="1" a="1"/>
  <c r="N181" i="1" a="1"/>
  <c r="N199" i="6" a="1"/>
  <c r="N65" i="6" a="1"/>
  <c r="N110" i="1" a="1"/>
  <c r="N102" i="6" a="1"/>
  <c r="N25" i="6" a="1"/>
  <c r="N33" i="6" a="1"/>
  <c r="N86" i="6" a="1"/>
  <c r="N55" i="1" a="1"/>
  <c r="N74" i="1" a="1"/>
  <c r="N92" i="1" a="1"/>
  <c r="N169" i="1" a="1"/>
  <c r="N38" i="1" a="1"/>
  <c r="N211" i="6" a="1"/>
  <c r="N57" i="6" a="1"/>
  <c r="N180" i="1" a="1"/>
  <c r="N128" i="1" a="1"/>
  <c r="N180" i="6" a="1"/>
  <c r="N150" i="6" a="1"/>
  <c r="N69" i="1" a="1"/>
  <c r="N151" i="1" a="1"/>
  <c r="N39" i="1" a="1"/>
  <c r="N128" i="6" a="1"/>
  <c r="N142" i="1" a="1"/>
  <c r="N106" i="1" a="1"/>
  <c r="N96" i="6" a="1"/>
  <c r="N134" i="6" a="1"/>
  <c r="N101" i="6" a="1"/>
  <c r="N124" i="1" a="1"/>
  <c r="N81" i="6" a="1"/>
  <c r="N152" i="1" a="1"/>
  <c r="N59" i="1" a="1"/>
  <c r="N98" i="1" a="1"/>
  <c r="N9" i="6" a="1"/>
  <c r="N30" i="1" a="1"/>
  <c r="N185" i="6" a="1"/>
  <c r="N139" i="1" a="1"/>
  <c r="N161" i="6" a="1"/>
  <c r="N171" i="6" a="1"/>
  <c r="N136" i="1" a="1"/>
  <c r="N108" i="6" a="1"/>
  <c r="N70" i="6" a="1"/>
  <c r="N149" i="1" a="1"/>
  <c r="N96" i="1" a="1"/>
  <c r="N38" i="6" a="1"/>
  <c r="N210" i="6" a="1"/>
  <c r="N98" i="6" a="1"/>
  <c r="N177" i="6" a="1"/>
  <c r="N174" i="6" a="1"/>
  <c r="N156" i="1" a="1"/>
  <c r="N104" i="6" a="1"/>
  <c r="N71" i="6" a="1"/>
  <c r="N161" i="1" a="1"/>
  <c r="N24" i="1" a="1"/>
  <c r="N109" i="6" a="1"/>
  <c r="N34" i="1" a="1"/>
  <c r="N176" i="1" a="1"/>
  <c r="N39" i="6" a="1"/>
  <c r="N133" i="1" a="1"/>
  <c r="N162" i="1" a="1"/>
  <c r="N32" i="6" a="1"/>
  <c r="N143" i="1" a="1"/>
  <c r="N108" i="1" a="1"/>
  <c r="N168" i="1" a="1"/>
  <c r="N166" i="6" a="1"/>
  <c r="N193" i="6" a="1"/>
  <c r="N93" i="6" a="1"/>
  <c r="N52" i="1" a="1"/>
  <c r="N43" i="1" a="1"/>
  <c r="N99" i="6" a="1"/>
  <c r="N101" i="1" a="1"/>
  <c r="N94" i="1" a="1"/>
  <c r="N73" i="1" a="1"/>
  <c r="N34" i="6" a="1"/>
  <c r="N165" i="6" a="1"/>
  <c r="N75" i="6" a="1"/>
  <c r="N134" i="1" a="1"/>
  <c r="N94" i="6" a="1"/>
  <c r="N37" i="6" a="1"/>
  <c r="N47" i="1" a="1"/>
  <c r="N173" i="1" a="1"/>
  <c r="N143" i="6" a="1"/>
  <c r="N40" i="1" a="1"/>
  <c r="N114" i="1" a="1"/>
  <c r="N40" i="6" a="1"/>
  <c r="N113" i="6" a="1"/>
  <c r="N99" i="1" a="1"/>
  <c r="N133" i="6" a="1"/>
  <c r="N36" i="6" a="1"/>
  <c r="N146" i="1" a="1"/>
  <c r="N118" i="6" a="1"/>
  <c r="N28" i="1" a="1"/>
  <c r="N26" i="1" a="1"/>
  <c r="N191" i="6" a="1"/>
  <c r="N35" i="6" a="1"/>
  <c r="N13" i="6" a="1"/>
  <c r="N23" i="1" a="1"/>
  <c r="N113" i="1" a="1"/>
  <c r="N91" i="6" a="1"/>
  <c r="N85" i="1" a="1"/>
  <c r="N129" i="1" a="1"/>
  <c r="N95" i="1" a="1"/>
  <c r="N62" i="1" a="1"/>
  <c r="N159" i="6" a="1"/>
  <c r="N102" i="1" a="1"/>
  <c r="N14" i="6" a="1"/>
  <c r="N123" i="1" a="1"/>
  <c r="N137" i="6" a="1"/>
  <c r="N59" i="6" a="1"/>
  <c r="N84" i="6" a="1"/>
  <c r="N8" i="1" a="1"/>
  <c r="N144" i="6" a="1"/>
  <c r="N79" i="6" a="1"/>
  <c r="N149" i="6" a="1"/>
  <c r="N184" i="6" a="1"/>
  <c r="N12" i="6" a="1"/>
  <c r="N95" i="6" a="1"/>
  <c r="N62" i="6" a="1"/>
  <c r="N170" i="1" a="1"/>
  <c r="N207" i="6" a="1"/>
  <c r="N175" i="6" a="1"/>
  <c r="N173" i="6" a="1"/>
  <c r="N138" i="1" a="1"/>
  <c r="N26" i="6" a="1"/>
  <c r="N208" i="6" a="1"/>
  <c r="N115" i="1" a="1"/>
  <c r="N70" i="1" a="1"/>
  <c r="N127" i="6" a="1"/>
  <c r="N112" i="6" a="1"/>
  <c r="N209" i="6" a="1"/>
  <c r="N57" i="1" a="1"/>
  <c r="N121" i="6" a="1"/>
  <c r="N27" i="6" a="1"/>
  <c r="N119" i="6" a="1"/>
  <c r="N183" i="6" a="1"/>
  <c r="N111" i="6" a="1"/>
  <c r="N148" i="6" a="1"/>
  <c r="N166" i="1" a="1"/>
  <c r="N63" i="1" a="1"/>
  <c r="N154" i="6" a="1"/>
  <c r="N192" i="6" a="1"/>
  <c r="N200" i="6" a="1"/>
  <c r="N33" i="1" a="1"/>
  <c r="N68" i="1" a="1"/>
  <c r="N131" i="6" a="1"/>
  <c r="N153" i="6" a="1"/>
  <c r="N169" i="6" a="1"/>
  <c r="N78" i="6" a="1"/>
  <c r="N88" i="6" a="1"/>
  <c r="N43" i="6" a="1"/>
  <c r="N55" i="6" a="1"/>
  <c r="N183" i="1" a="1"/>
  <c r="N82" i="6" a="1"/>
  <c r="N138" i="6" a="1"/>
  <c r="N104" i="1" a="1"/>
  <c r="N156" i="6" a="1"/>
  <c r="N53" i="1" a="1"/>
  <c r="N171" i="1" a="1"/>
  <c r="N74" i="6" a="1"/>
  <c r="N117" i="6" a="1"/>
  <c r="N158" i="1" a="1"/>
  <c r="N172" i="6" a="1"/>
  <c r="N131" i="1" a="1"/>
  <c r="N189" i="6" a="1"/>
  <c r="N121" i="1" a="1"/>
  <c r="N63" i="6" a="1"/>
  <c r="N83" i="6" a="1"/>
  <c r="N31" i="1" a="1"/>
  <c r="N206" i="6" a="1"/>
  <c r="N145" i="1" a="1"/>
  <c r="N77" i="1" a="1"/>
  <c r="N15" i="1" l="1"/>
  <c r="N14" i="1"/>
  <c r="N13" i="1"/>
  <c r="N11" i="1"/>
  <c r="N17" i="1"/>
  <c r="N16" i="1"/>
  <c r="N12" i="1"/>
  <c r="N77" i="1"/>
  <c r="N145" i="1"/>
  <c r="N206" i="6"/>
  <c r="N31" i="1"/>
  <c r="N83" i="6"/>
  <c r="N63" i="6"/>
  <c r="N121" i="1"/>
  <c r="N189" i="6"/>
  <c r="N131" i="1"/>
  <c r="N172" i="6"/>
  <c r="N158" i="1"/>
  <c r="N117" i="6"/>
  <c r="N74" i="6"/>
  <c r="N171" i="1"/>
  <c r="N53" i="1"/>
  <c r="N156" i="6"/>
  <c r="N104" i="1"/>
  <c r="N138" i="6"/>
  <c r="N82" i="6"/>
  <c r="N183" i="1"/>
  <c r="N55" i="6"/>
  <c r="N43" i="6"/>
  <c r="N88" i="6"/>
  <c r="N78" i="6"/>
  <c r="N169" i="6"/>
  <c r="N153" i="6"/>
  <c r="N131" i="6"/>
  <c r="N68" i="1"/>
  <c r="N33" i="1"/>
  <c r="N200" i="6"/>
  <c r="N192" i="6"/>
  <c r="N154" i="6"/>
  <c r="N63" i="1"/>
  <c r="N166" i="1"/>
  <c r="N148" i="6"/>
  <c r="N111" i="6"/>
  <c r="N183" i="6"/>
  <c r="N119" i="6"/>
  <c r="N27" i="6"/>
  <c r="N121" i="6"/>
  <c r="N57" i="1"/>
  <c r="N209" i="6"/>
  <c r="N112" i="6"/>
  <c r="N127" i="6"/>
  <c r="N70" i="1"/>
  <c r="N115" i="1"/>
  <c r="N208" i="6"/>
  <c r="N26" i="6"/>
  <c r="N138" i="1"/>
  <c r="N173" i="6"/>
  <c r="N175" i="6"/>
  <c r="N207" i="6"/>
  <c r="N170" i="1"/>
  <c r="N62" i="6"/>
  <c r="N95" i="6"/>
  <c r="N12" i="6"/>
  <c r="N184" i="6"/>
  <c r="N149" i="6"/>
  <c r="N79" i="6"/>
  <c r="N144" i="6"/>
  <c r="N8" i="1"/>
  <c r="O8" i="1" s="1"/>
  <c r="N84" i="6"/>
  <c r="N59" i="6"/>
  <c r="N137" i="6"/>
  <c r="N123" i="1"/>
  <c r="N14" i="6"/>
  <c r="N102" i="1"/>
  <c r="N159" i="6"/>
  <c r="N62" i="1"/>
  <c r="N95" i="1"/>
  <c r="N129" i="1"/>
  <c r="N85" i="1"/>
  <c r="N91" i="6"/>
  <c r="N113" i="1"/>
  <c r="N23" i="1"/>
  <c r="N13" i="6"/>
  <c r="N35" i="6"/>
  <c r="N191" i="6"/>
  <c r="N26" i="1"/>
  <c r="N28" i="1"/>
  <c r="N118" i="6"/>
  <c r="N146" i="1"/>
  <c r="N36" i="6"/>
  <c r="N133" i="6"/>
  <c r="N99" i="1"/>
  <c r="N113" i="6"/>
  <c r="N40" i="6"/>
  <c r="N114" i="1"/>
  <c r="N40" i="1"/>
  <c r="N143" i="6"/>
  <c r="N173" i="1"/>
  <c r="N47" i="1"/>
  <c r="N37" i="6"/>
  <c r="N94" i="6"/>
  <c r="N134" i="1"/>
  <c r="N75" i="6"/>
  <c r="N165" i="6"/>
  <c r="N34" i="6"/>
  <c r="N73" i="1"/>
  <c r="N94" i="1"/>
  <c r="N101" i="1"/>
  <c r="N99" i="6"/>
  <c r="N43" i="1"/>
  <c r="N52" i="1"/>
  <c r="N93" i="6"/>
  <c r="N193" i="6"/>
  <c r="N166" i="6"/>
  <c r="N168" i="1"/>
  <c r="N108" i="1"/>
  <c r="N143" i="1"/>
  <c r="N32" i="6"/>
  <c r="N162" i="1"/>
  <c r="N133" i="1"/>
  <c r="N39" i="6"/>
  <c r="N176" i="1"/>
  <c r="N34" i="1"/>
  <c r="N109" i="6"/>
  <c r="N24" i="1"/>
  <c r="N161" i="1"/>
  <c r="N71" i="6"/>
  <c r="N104" i="6"/>
  <c r="N156" i="1"/>
  <c r="N174" i="6"/>
  <c r="N177" i="6"/>
  <c r="N98" i="6"/>
  <c r="N210" i="6"/>
  <c r="N38" i="6"/>
  <c r="N96" i="1"/>
  <c r="N149" i="1"/>
  <c r="N70" i="6"/>
  <c r="N108" i="6"/>
  <c r="N136" i="1"/>
  <c r="N171" i="6"/>
  <c r="N161" i="6"/>
  <c r="N139" i="1"/>
  <c r="N185" i="6"/>
  <c r="N30" i="1"/>
  <c r="N9" i="6"/>
  <c r="N98" i="1"/>
  <c r="N59" i="1"/>
  <c r="N152" i="1"/>
  <c r="N81" i="6"/>
  <c r="N124" i="1"/>
  <c r="N101" i="6"/>
  <c r="N134" i="6"/>
  <c r="N96" i="6"/>
  <c r="N106" i="1"/>
  <c r="N142" i="1"/>
  <c r="N128" i="6"/>
  <c r="N39" i="1"/>
  <c r="N151" i="1"/>
  <c r="N69" i="1"/>
  <c r="N150" i="6"/>
  <c r="N180" i="6"/>
  <c r="N128" i="1"/>
  <c r="N180" i="1"/>
  <c r="N57" i="6"/>
  <c r="N211" i="6"/>
  <c r="N38" i="1"/>
  <c r="N169" i="1"/>
  <c r="N92" i="1"/>
  <c r="N74" i="1"/>
  <c r="N55" i="1"/>
  <c r="N86" i="6"/>
  <c r="N33" i="6"/>
  <c r="N25" i="6"/>
  <c r="N102" i="6"/>
  <c r="N110" i="1"/>
  <c r="N65" i="6"/>
  <c r="N199" i="6"/>
  <c r="N181" i="1"/>
  <c r="N163" i="1"/>
  <c r="N116" i="1"/>
  <c r="N186" i="6"/>
  <c r="N84" i="1"/>
  <c r="N182" i="1"/>
  <c r="N90" i="1"/>
  <c r="N175" i="1"/>
  <c r="N80" i="1"/>
  <c r="N67" i="1"/>
  <c r="N58" i="6"/>
  <c r="N44" i="1"/>
  <c r="N158" i="6"/>
  <c r="N117" i="1"/>
  <c r="N20" i="6"/>
  <c r="N49" i="1"/>
  <c r="N105" i="6"/>
  <c r="N83" i="1"/>
  <c r="N21" i="1"/>
  <c r="N90" i="6"/>
  <c r="N153" i="1"/>
  <c r="N87" i="1"/>
  <c r="N100" i="6"/>
  <c r="N78" i="1"/>
  <c r="N11" i="6"/>
  <c r="N155" i="6"/>
  <c r="N60" i="6"/>
  <c r="N179" i="6"/>
  <c r="N130" i="1"/>
  <c r="N119" i="1"/>
  <c r="N7" i="1"/>
  <c r="O7" i="1" s="1"/>
  <c r="N103" i="1"/>
  <c r="N105" i="1"/>
  <c r="N178" i="1"/>
  <c r="N111" i="1"/>
  <c r="N65" i="1"/>
  <c r="N67" i="6"/>
  <c r="N167" i="1"/>
  <c r="N165" i="1"/>
  <c r="N87" i="6"/>
  <c r="N45" i="6"/>
  <c r="N44" i="6"/>
  <c r="N47" i="6"/>
  <c r="N150" i="1"/>
  <c r="N10" i="6"/>
  <c r="N72" i="6"/>
  <c r="N120" i="1"/>
  <c r="N29" i="1"/>
  <c r="N205" i="6"/>
  <c r="N125" i="1"/>
  <c r="N125" i="6"/>
  <c r="N46" i="1"/>
  <c r="N41" i="6"/>
  <c r="N54" i="1"/>
  <c r="N122" i="1"/>
  <c r="N179" i="1"/>
  <c r="N22" i="1"/>
  <c r="N181" i="6"/>
  <c r="N35" i="1"/>
  <c r="N50" i="1"/>
  <c r="N147" i="6"/>
  <c r="N115" i="6"/>
  <c r="N52" i="6"/>
  <c r="N157" i="1"/>
  <c r="N16" i="6"/>
  <c r="N170" i="6"/>
  <c r="N51" i="1"/>
  <c r="N20" i="1"/>
  <c r="N167" i="6"/>
  <c r="N46" i="6"/>
  <c r="N163" i="6"/>
  <c r="N196" i="6"/>
  <c r="N61" i="1"/>
  <c r="N126" i="6"/>
  <c r="N30" i="6"/>
  <c r="N140" i="1"/>
  <c r="N48" i="6"/>
  <c r="N17" i="6"/>
  <c r="N154" i="1"/>
  <c r="N155" i="1"/>
  <c r="N54" i="6"/>
  <c r="N50" i="6"/>
  <c r="N164" i="6"/>
  <c r="N22" i="6"/>
  <c r="N198" i="6"/>
  <c r="N25" i="1"/>
  <c r="N127" i="1"/>
  <c r="N112" i="1"/>
  <c r="N120" i="6"/>
  <c r="N58" i="1"/>
  <c r="N27" i="1"/>
  <c r="N10" i="1"/>
  <c r="N86" i="1"/>
  <c r="N69" i="6"/>
  <c r="N77" i="6"/>
  <c r="N72" i="1"/>
  <c r="N182" i="6"/>
  <c r="N73" i="6"/>
  <c r="N32" i="1"/>
  <c r="N93" i="1"/>
  <c r="N106" i="6"/>
  <c r="N60" i="1"/>
  <c r="N126" i="1"/>
  <c r="N7" i="6"/>
  <c r="N214" i="6"/>
  <c r="N124" i="6"/>
  <c r="N212" i="6"/>
  <c r="N51" i="6"/>
  <c r="N15" i="6"/>
  <c r="N160" i="6"/>
  <c r="N28" i="6"/>
  <c r="N82" i="1"/>
  <c r="N116" i="6"/>
  <c r="N61" i="6"/>
  <c r="N21" i="6"/>
  <c r="N144" i="1"/>
  <c r="N201" i="6"/>
  <c r="N89" i="1"/>
  <c r="N129" i="6"/>
  <c r="N178" i="6"/>
  <c r="N81" i="1"/>
  <c r="N19" i="6"/>
  <c r="N64" i="6"/>
  <c r="N97" i="6"/>
  <c r="N68" i="6"/>
  <c r="N135" i="1"/>
  <c r="N140" i="6"/>
  <c r="N159" i="1"/>
  <c r="N160" i="1"/>
  <c r="N164" i="1"/>
  <c r="N42" i="6"/>
  <c r="N53" i="6"/>
  <c r="N130" i="6"/>
  <c r="N135" i="6"/>
  <c r="N213" i="6"/>
  <c r="N89" i="6"/>
  <c r="N136" i="6"/>
  <c r="N145" i="6"/>
  <c r="N132" i="1"/>
  <c r="N49" i="6"/>
  <c r="N103" i="6"/>
  <c r="N88" i="1"/>
  <c r="N202" i="6"/>
  <c r="N146" i="6"/>
  <c r="N76" i="6"/>
  <c r="N162" i="6"/>
  <c r="N107" i="1"/>
  <c r="N176" i="6"/>
  <c r="N123" i="6"/>
  <c r="N188" i="6"/>
  <c r="N85" i="6"/>
  <c r="N141" i="1"/>
  <c r="N107" i="6"/>
  <c r="N139" i="6"/>
  <c r="N204" i="6"/>
  <c r="N76" i="1"/>
  <c r="N187" i="6"/>
  <c r="N137" i="1"/>
  <c r="N23" i="6"/>
  <c r="N31" i="6"/>
  <c r="N147" i="1"/>
  <c r="N177" i="1"/>
  <c r="N114" i="6"/>
  <c r="N197" i="6"/>
  <c r="N194" i="6"/>
  <c r="N29" i="6"/>
  <c r="N9" i="1"/>
  <c r="N203" i="6"/>
  <c r="N151" i="6"/>
  <c r="N45" i="1"/>
  <c r="N71" i="1"/>
  <c r="N36" i="1"/>
  <c r="N8" i="6"/>
  <c r="N56" i="1"/>
  <c r="N66" i="6"/>
  <c r="N66" i="1"/>
  <c r="N109" i="1"/>
  <c r="N152" i="6"/>
  <c r="N190" i="6"/>
  <c r="N41" i="1"/>
  <c r="N168" i="6"/>
  <c r="N141" i="6"/>
  <c r="N19" i="1"/>
  <c r="N80" i="6"/>
  <c r="N110" i="6"/>
  <c r="N132" i="6"/>
  <c r="N174" i="1"/>
  <c r="N56" i="6"/>
  <c r="N122" i="6"/>
  <c r="N48" i="1"/>
  <c r="N118" i="1"/>
  <c r="N142" i="6"/>
  <c r="N91" i="1"/>
  <c r="N92" i="6"/>
  <c r="N157" i="6"/>
  <c r="N100" i="1"/>
  <c r="N97" i="1"/>
  <c r="N64" i="1"/>
  <c r="N195" i="6"/>
  <c r="N79" i="1"/>
  <c r="N75" i="1"/>
  <c r="N24" i="6"/>
  <c r="N148" i="1"/>
  <c r="N37" i="1"/>
  <c r="N172" i="1"/>
  <c r="N4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<sst xmlns="http://schemas.openxmlformats.org/spreadsheetml/2006/main" count="206" uniqueCount="122">
  <si>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</si>
  <si>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</si>
  <si>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</si>
  <si>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</si>
  <si>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</si>
  <si>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</si>
  <si>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</si>
  <si>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</si>
  <si>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</si>
  <si>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</si>
  <si>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</si>
  <si>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</si>
  <si>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</si>
  <si>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</si>
  <si>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</si>
  <si>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</si>
  <si>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</si>
  <si>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</si>
  <si>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</si>
  <si>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</si>
  <si>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</si>
  <si>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</si>
  <si>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</si>
  <si>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</si>
  <si>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</si>
  <si>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</si>
  <si>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</si>
  <si>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</si>
  <si>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</si>
  <si>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</si>
  <si>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</si>
  <si>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</si>
  <si>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</si>
  <si>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</si>
  <si>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</si>
  <si>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</si>
  <si>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</si>
  <si>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</si>
  <si>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</si>
  <si>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</si>
  <si>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</si>
  <si>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</si>
  <si>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</si>
  <si>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</si>
  <si>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</si>
  <si>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</si>
  <si>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</si>
  <si>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</si>
  <si>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</si>
  <si>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</si>
  <si>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</si>
  <si>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</si>
  <si>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</si>
  <si>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Toray Pan Pacific Open - Tokyo, World Tour, JPN, Hard, 20/10/2025, $1.064M, WTA 500                                                                                                                                                                                                                                                        </t>
  </si>
  <si>
    <t>Belinda Bencic</t>
  </si>
  <si>
    <t>SUI</t>
  </si>
  <si>
    <t>Karolina Muchova</t>
  </si>
  <si>
    <t>CZE</t>
  </si>
  <si>
    <t>Ekaterina Alexandrova</t>
  </si>
  <si>
    <t>RUS</t>
  </si>
  <si>
    <t>Sofia Kenin</t>
  </si>
  <si>
    <t>USA</t>
  </si>
  <si>
    <t>Anna Kalinskaya</t>
  </si>
  <si>
    <t>Linda Noskova</t>
  </si>
  <si>
    <t>Victoria Mboko</t>
  </si>
  <si>
    <t>CAN</t>
  </si>
  <si>
    <t>Elena Rybakina</t>
  </si>
  <si>
    <t>KAZ</t>
  </si>
  <si>
    <t xml:space="preserve">Guangzhou Open - Guangzhou, World Tour, CHN, Hard, 20/10/2025, $275K, WTA 250                                                                                                                                                                                                                                                        </t>
  </si>
  <si>
    <t>Lulu Sun</t>
  </si>
  <si>
    <t>NZL</t>
  </si>
  <si>
    <t>Caty McNally</t>
  </si>
  <si>
    <t>Claire Liu</t>
  </si>
  <si>
    <t>Ella Seidel</t>
  </si>
  <si>
    <t>GER</t>
  </si>
  <si>
    <t>Elisabetta Cocciaretto</t>
  </si>
  <si>
    <t>ITA</t>
  </si>
  <si>
    <t>Ann Li</t>
  </si>
  <si>
    <t>x</t>
  </si>
  <si>
    <r>
      <t xml:space="preserve">Noskova 1-0 (Dec 2022, hard, 3rd set tie break). Hard win %'s are a little better for Noskova. 
Kalinskaya had an easy win over Lamens in the 1st round. 3rd set tie break win over Shnaider in the 2nd round. She reached the 3rd Round at the US Open 2025, Quarter finals in Cincinnati 2025, 3rd Round in Montreal 2025, Final in Washington 2025, Quarter finals in Ningbo 2024.
Noskova had a 3 sets win over Kessler in the 2nd round. She reached the 3rd Round in Wuhan 2025, Final in Beijing 2025, 3rd Round at the US Open 2025, Quarter finals in Monterrey 2025, Final in Prague 2025, Quarter finals in Dubai 2025, 3rd Round in Doha 2025, Semi finals in Abu Dhabi 2025.
12 month and 2025 stats are stronger for Noskova.
</t>
    </r>
    <r>
      <rPr>
        <b/>
        <sz val="12"/>
        <color theme="1"/>
        <rFont val="Calibri"/>
        <family val="2"/>
        <scheme val="minor"/>
      </rPr>
      <t>Back Noskova around 2.10 to 2.30 and remove liability at 1.70.</t>
    </r>
  </si>
  <si>
    <r>
      <t xml:space="preserve">H2H 1-1. Most recent Aug 2025, hard, Mboko in 3rd set tie break. Rybakina won on hard in July 2025, 2 sets. 12 month hard win %'s are even. Mboko leads in 2025 (mostly ITF's). 
Mboko won the Title in Montreal 2025. She had not won a set since. 2 sets win over Andreescu in the 1st round.  She lost 2 games to Lys in the 2nd round. 
Rybakina had a straight sets win over Fernandez in the 2nd round. She won the Title in Ningbo 2025, Quarter finals in Wuhan 2025, 4th Round at the US Open 2025, Semi finals in Cincinnati 2025, Semi finals in Montreal 2025, Semi finals in Washington 2025, 4th Round in Indian Wells 2025, Semi finals in Dubai 2025, Quarter finals in Doha 2025, Semi finals in Abu Dhabi 2025, 4th Round at the Australian Open 2025.
12 month and 2025 hard stats are stronger for Rybakina. 
</t>
    </r>
    <r>
      <rPr>
        <b/>
        <sz val="12"/>
        <color theme="1"/>
        <rFont val="Calibri"/>
        <family val="2"/>
        <scheme val="minor"/>
      </rPr>
      <t>Back Rybakina around 1.75 to 1.85 and remove liability at 1.40.</t>
    </r>
  </si>
  <si>
    <r>
      <t xml:space="preserve">Alexandrova 1-0 (Oct 2024, hard, 3 sets). Hard win %'s favour Alexandrova.
Alexandrova had a very easy win over Cristian in the 2nd round. She reached the Final in Ningbo 2025, 3rd Round in Wuhan 2025, Final in Seoul 2025, 4th Round at the US Open 2025, Final in Monterrey 2025, 4th Round in Cincinnati 2025, Semi finals in Doha 2025.
Kenin reached the final last season. Easy win over Uchijima in the 1st round. She needed a 3rd set tie break against wild card Sonobe in the 2nd round. Quarter finals in Dubai 2025, 3rd Round in Doha 2025, Quarter finals in Hobart 2025, Quarter finals in Hong Kong 2024.
12 month and 2025 stats are stronger for Alexandrova overall. 
</t>
    </r>
    <r>
      <rPr>
        <b/>
        <sz val="12"/>
        <color theme="1"/>
        <rFont val="Calibri"/>
        <family val="2"/>
        <scheme val="minor"/>
      </rPr>
      <t>Back Alexandrova above 1.70 or if she loses set 1.</t>
    </r>
  </si>
  <si>
    <r>
      <t xml:space="preserve">H2H 2-2. Most recent Aug 2025, hard, Muchova in 3. She won on hard in Feb 2023, 2 sets. Bencic won on clay in 2022, 3 sets. She won on hard by retirement in 2021. Hard win %'s are a little better for Bencic. 
Bencic had a 2 sets win over Gracheva in the 2nd round. She reached the Quarter finals in Ningbo 2025, 3rd Round in Wuhan 2025, 4th Round in Beijing 2025, Quarter finals in Indian Wells 2025, Title in Abu Dhabi 2025, 4th Round at the Australian Open 2025.
Muchova came through the 1st round when Vondrousova retired in set 2. 2  sets win over Joint in the 2nd round. She reached 2nd rounds in Wuhan and Ningbo. 4th Round in Beijing 2025, Quarter finals at the US Open 2025, 4th Round in Montreal 2025, 4th Round in Indian Wells 2025, Semi finals in Dubai 2025, Semi finals in Ningbo 2024.
12 month and 2025 hard stats are stronger for Muchova on serve. Decent chance of 3 sets.
</t>
    </r>
    <r>
      <rPr>
        <b/>
        <sz val="12"/>
        <color theme="1"/>
        <rFont val="Calibri"/>
        <family val="2"/>
        <scheme val="minor"/>
      </rPr>
      <t xml:space="preserve">Back Muchova around 2.10 to 2.30 and remove liability at 1.70. </t>
    </r>
  </si>
  <si>
    <t>Katie Volynets</t>
  </si>
  <si>
    <t>Shuai Zhang</t>
  </si>
  <si>
    <t>CHN</t>
  </si>
  <si>
    <r>
      <t xml:space="preserve">McNally 1-0 (June 2018, clay, 3rd set tie break). Hard win %'s are even. 
Sun has come through the qual rounds. 2 tie breaks win over Maneiro in the 1st round. Easy win over Yafan Wang in the 2nd round. CH Semi final in Oct. CH title in Sep. 3rd round in Indian Wells. 
McNally beat Juvan in 3 sets in the 1st round. 3 sets win over Tomljanovic in the 2nd round. 2nd round in Beijing and the US Open. 3rd round in Montreal. 
12 month and 2025 stats favour Sun on serve. Stats for their last 10 on hard favour Sun on serve. 
</t>
    </r>
    <r>
      <rPr>
        <b/>
        <sz val="12"/>
        <color theme="1"/>
        <rFont val="Calibri"/>
        <family val="2"/>
        <scheme val="minor"/>
      </rPr>
      <t>Back Sun around 2.20 to 2.30 and remove liability at 1.70. Chance of 3 sets.</t>
    </r>
  </si>
  <si>
    <r>
      <t xml:space="preserve">Seidel 1-0 ( Jan 2025, hard, 2 sets). Hard win %'s are better for Seidel. 
Liu has come through the qual rounds. 3 sets win over Eala in the 1st round as underdog. 2 sets win over Bondar in the 2nd round. Her best results are in ITF's. 
Seidel lost in the 1st round as lucky loser last year. Easy win in the 1st round over Jeanjean. Easy win over Putintseva in the 2nd round. Quarter finals in Seoul 2025, 4th Round in Cincinnati 2025.
12 month and 2025 stats are stronger for Seidel overall. 
</t>
    </r>
    <r>
      <rPr>
        <b/>
        <sz val="12"/>
        <color theme="1"/>
        <rFont val="Calibri"/>
        <family val="2"/>
        <scheme val="minor"/>
      </rPr>
      <t>Back Seidel around 1.85 to 2.00 and remove liability at 1.50.</t>
    </r>
  </si>
  <si>
    <r>
      <t xml:space="preserve">1st meeting. Hard win %'s are better for Li.
Cocciaretto had a 3 sets win over Parry in the 1st round. 3 sets win over Wang as slight underdog in the 2nd round. She reached the 2nd round in Monterrey and Prague. 2nd round in Indian Wells. 
Li had a close 2 sets win over Kasintseva in the 1st round. 2 sets win over Osorio in the 2nd round. She reached 2nd rounds in Osaka and Wuhan. 4th round of the US Open. Final in Cleveland. Quarter final in Prague. Final in Merida. 
12 month and 2025 stats are stronger for Li. Chance of 3 sets. 
</t>
    </r>
    <r>
      <rPr>
        <b/>
        <sz val="12"/>
        <color theme="1"/>
        <rFont val="Calibri"/>
        <family val="2"/>
        <scheme val="minor"/>
      </rPr>
      <t>Back Li around 2.10 to 2.30 and remove liability at 1.70.</t>
    </r>
  </si>
  <si>
    <r>
      <t xml:space="preserve">Zhang 1-0 (Jan 2023, hard, 2 sets). Hard win %'s are better for Zhang.
Volynets has come through the qual rounds. She needed 3 sets against Kawa as 1.11 favourite. 2 sets win over Rajaonah in the 2nd round. CH final in Oct. 2nd round in Beijing. Quarter final in Auckland. 
Zhang gets a wild card entry. 2 sets win over Zakharova in the 1st round. She needed 3 sets against Erjavec in the 2nd round. She reached the 2nd round last year. 3rd Round in Wuhan 2025, 3rd Round in Beijing 2025.
2025 stats are stronger for Zhang on serve. 
</t>
    </r>
    <r>
      <rPr>
        <b/>
        <sz val="12"/>
        <color theme="1"/>
        <rFont val="Calibri"/>
        <family val="2"/>
        <scheme val="minor"/>
      </rPr>
      <t xml:space="preserve">Back Zhang around 2.00 to 2.20 and remove liability at 1.65. </t>
    </r>
  </si>
  <si>
    <t xml:space="preserve">Swiss Indoors Basel - Basel, World Tour, SUI, I.hard, 20/10/2025, ˆ2.684M, ATP 500                                                                                                                                                                                                                                                        </t>
  </si>
  <si>
    <t>Casper Ruud</t>
  </si>
  <si>
    <t>NOR</t>
  </si>
  <si>
    <t>Alejandro Davidovich Fokina</t>
  </si>
  <si>
    <t>ESP</t>
  </si>
  <si>
    <t>Joao Fonseca</t>
  </si>
  <si>
    <t>BRA</t>
  </si>
  <si>
    <t>Denis Shapovalov</t>
  </si>
  <si>
    <t>Felix Auger Aliassime</t>
  </si>
  <si>
    <t>Jaume Antoni Munar Clar</t>
  </si>
  <si>
    <t xml:space="preserve">Erste Bank Open - Vienna, World Tour, AUT, I.hard, 20/10/2025, ˆ2.898M, ATP 500                                                                                                                                                                                                                                                        </t>
  </si>
  <si>
    <t>Alex De Minaur</t>
  </si>
  <si>
    <t>AUS</t>
  </si>
  <si>
    <t>Matteo Berrettini</t>
  </si>
  <si>
    <t>Tallon Griekspoor</t>
  </si>
  <si>
    <t>NED</t>
  </si>
  <si>
    <t>Alexander Zverev</t>
  </si>
  <si>
    <t>Ugo Humbert</t>
  </si>
  <si>
    <t>FRA</t>
  </si>
  <si>
    <t>Reilly Opelka</t>
  </si>
  <si>
    <t>Jannik Sinner</t>
  </si>
  <si>
    <t>Alexander Bublik</t>
  </si>
  <si>
    <t>Corentin Moutet</t>
  </si>
  <si>
    <t>Lorenzo Musetti</t>
  </si>
  <si>
    <r>
      <t xml:space="preserve">Munar 2-1. Most recent Feb 2019, clay, Aliassime in 2. Munar won on clay in May 2018, 2 sets and on clay in April 2018, 3 sets. Indoor win %'s are a little better for Aliassime. 
Aliassime reached the 2nd round last year. 2 sets win over Diallo in the 1st round. 2 tie breaks win over Cilic in the 2nd round. Title in Brussels 2025, Title in Montpellier 2025.
Munar had an easy win in the 1st round. 2 sets win over Shelton in the 2nd round. He reached the Semi final in Dallas in Feb. 
12 month and 2025 indoor stats are better for Aliassime. 
</t>
    </r>
    <r>
      <rPr>
        <b/>
        <sz val="12"/>
        <color theme="1"/>
        <rFont val="Calibri"/>
        <family val="2"/>
        <scheme val="minor"/>
      </rPr>
      <t>Lay Aliassime around 1.25 and remove liability at 1.50. Back Aliassime around 1.80 to 1.95 and remove liability at 1.40.</t>
    </r>
  </si>
  <si>
    <r>
      <t xml:space="preserve">1st meeting. Indoor win %'s are better for Shapovalov. 
Fonseca beat Perricard in 2 sets as slight underdog in the 1st round. He had a walkover in the 2nd round. He won the Next Gen Finals in Dec. He had played just 3 indoor matches since. 
Shapovalov reached the Quarter final last season. 3rd set tie break win over Giron in the 1st round. 2 sets win over Royer in the 2nd round. Semi finals in Stockholm 2025, Title in Dallas 2025, Title in Belgrade 2024.
12 month and 2025 indoor stats favour Shapovalov on serve. Fair chance of 3 sets. 
</t>
    </r>
    <r>
      <rPr>
        <b/>
        <sz val="12"/>
        <color theme="1"/>
        <rFont val="Calibri"/>
        <family val="2"/>
        <scheme val="minor"/>
      </rPr>
      <t xml:space="preserve">Lay Fonseca around 1.55 and remove liability at 2.00. </t>
    </r>
  </si>
  <si>
    <r>
      <t xml:space="preserve">Ruud 3-2. Most recent May 2024, clay, Ruud in 5. He won on hard in March 2024, 2 sets. Fokina won on hard in Aug 2023, 3rd set tie break. Fokina won on clay in 2021, 5 sets. Ruud won indoors in 2019, 5 sets. 12 month indoor win %'s are even. Ruud leads in 2025.
Ruud lost in the 1st round last year. 2 sets win over Halys in the 1st round. Title in Stockholm 2025, Final in Dallas 2025. Semi final of the ATP Finals in Nov. 
Fokina beat Sonego in 2 sets in the 1st round. 3 sets win over Brooksby in the 2nd round. He reached the Q final in Brussels (BYE in 1st round). 2nd round In Dallas. 
12 month indoor stats favour Ruud on serve and Fokina on return. 2025 stats favour Ruud. Chance of 3 sets.
</t>
    </r>
    <r>
      <rPr>
        <b/>
        <sz val="12"/>
        <color theme="1"/>
        <rFont val="Calibri"/>
        <family val="2"/>
        <scheme val="minor"/>
      </rPr>
      <t>Back Ruud around 2.00 to 2.20 and remove liability at 1.60.</t>
    </r>
  </si>
  <si>
    <r>
      <t xml:space="preserve">1st meeting. Indoor win %'s are better for Humbert.
Humbert reached the 2nd round last season. 2 sets win over Korda in the 2nd round. Final in Stockholm 2025, Title in Marseille 2025, Final in Paris 2024.
Opelka has come through the qual rounds. Easy win over Baez in the 1st round. 3 sets win over Zandschulp in the 2nd round. Quarter finals in Dallas 2025.
12 month indoor stats are pretty even with a small edge to Opelka. 2025 stats are stronger for Humbert overall. 
</t>
    </r>
    <r>
      <rPr>
        <b/>
        <sz val="12"/>
        <color theme="1"/>
        <rFont val="Calibri"/>
        <family val="2"/>
        <scheme val="minor"/>
      </rPr>
      <t xml:space="preserve">Back Humbert around 1.90 to 2.10 and remove liability at 1.55. </t>
    </r>
  </si>
  <si>
    <r>
      <t xml:space="preserve">Berrettini 3-2. Most recent march 2025, hard, Berrettini in 2. He won on grass  in July 2023, straight sets. De Minaur won on hard in Jan 2022, 2 sets. Berrettini won on grass in June 2021, 2 sets. De Minaur won on hard in 2017, 2 sets. 
De Minaur reached the Semi finals last year. 2 sets win over Rodionov in the 1st round. 2 sets win over Misolic in the 2nd round. Final in Rotterdam 2025, Quarter finals in Paris 2024.
Berrettini reached the Quarter final last season. 2 sets win over Popyrin in the 1st round. Very tight 3 sets win over Norrie in the 2nd round. 2nd round in Stockholm. 
12 month indoor stats favour Berrettini. 2025 stats are a little better for De Minaur.
</t>
    </r>
    <r>
      <rPr>
        <b/>
        <sz val="12"/>
        <color theme="1"/>
        <rFont val="Calibri"/>
        <family val="2"/>
        <scheme val="minor"/>
      </rPr>
      <t>Lay De Minaur around 1.25 and remove liability around 1.50. Lay set 1 winner.</t>
    </r>
  </si>
  <si>
    <r>
      <t xml:space="preserve">Zverev 8-2. Most recent June 2025, clay, Griekspoor retired. Zverev won on clay in Apr 2025, 3 sets. Griekspoor won on hard in March 2025, 3rd set tie break. Zverev won indoors in Oct 2024, 2 sets. Griekspoor won indoors in Feb 2023, 3 sets. 12 month indoor win %'s favour Zverev. Griekspoor leads in 2025. 
Griekspoor beat Khachanov in the 1st round as underdog. 2 tie breaks win over Nakashima in the 2nd round. He reached the Quarter finals in Montpellier 2025, Semi finals in Stockholm 2024. 2nd rounds in Rotterdam and Paris. 
Zverev reached the Quarter finals last season. He needed a 3rd set tie break against Fernley in the 1st round. 2 sets win over Arnaldi in the 2nd round. Semi finals in Turin 2024, Title in Paris 2024. 
12 month indoor stats are stronger for Zverev. 2025 stats favour Griekspoor overall. 
</t>
    </r>
    <r>
      <rPr>
        <b/>
        <sz val="12"/>
        <color theme="1"/>
        <rFont val="Calibri"/>
        <family val="2"/>
        <scheme val="minor"/>
      </rPr>
      <t>Lay Zverev around 1.30 and remove liability at 1.60. Lay set 1 winner.</t>
    </r>
  </si>
  <si>
    <r>
      <t xml:space="preserve">Sinner 5-2. Most recent Sep 2025, hard, Sinner I straight sets. Bublik won on grass in June 2025, 3 sets. Sinner won on clay in June 2025, straight sets. Bublik won on grass in June 2023, Sinner retired. Indoor win %'s are better for Sinner.
Sinner had an easy win over Altmaier in the 1st round. 2 sets win over Cobolli in the 2nd round. He plays few indoor events. He won the ATP finals in Nov. 
Bublik had a tight 2 sets win over Tabilo in the 1st round. 2 sets win over Cerundolo in the 2nd round. He reached the 2nd round in Marseille, Q final in Montpellier, 2nd round in Paris. 
12 month and 2025 indoor stats are stronger for Sinner. 
</t>
    </r>
    <r>
      <rPr>
        <b/>
        <sz val="12"/>
        <color theme="1"/>
        <rFont val="Calibri"/>
        <family val="2"/>
        <scheme val="minor"/>
      </rPr>
      <t>Lay Sinner and remove liability at 1.18 to 1.22. Back Sinner if he loses set 1.</t>
    </r>
  </si>
  <si>
    <r>
      <t xml:space="preserve">Musetti 1-0 (Feb 2025, clay, 2 sets). Indoor win %'s are better for Moutet.
Moutet lost in the qual rounds last season. Easy win over Dzumhur in the 1st round. 2 sets win over Medvedev as underdog in the 2nd round. Final in Almaty 2025, Semi finals in Metz 2024.
Musetti reached the Semi final last season. 2 sets win over Medjedovic in the 1st round. 2 sets win over Etcheverry in the 2nd round. Quarter final in Brussels. 
12 month indoor stats are stronger for Moutet. 2025 stats favour Musetti on serve. Very good chance of 3 sets. 
</t>
    </r>
    <r>
      <rPr>
        <b/>
        <sz val="12"/>
        <color theme="1"/>
        <rFont val="Calibri"/>
        <family val="2"/>
        <scheme val="minor"/>
      </rPr>
      <t>Back Musetti around 2.00 to 2.20 and remove liability at 1.60.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</si>
</sst>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67">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xf>
    <xf numFmtId="0" fontId="1" fillId="7" borderId="2" xfId="6" applyFill="1" applyBorder="1" applyAlignment="1">
      <alignment horizontal="center"/>
    </xf>
    <xf numFmtId="0" fontId="1" fillId="0" borderId="0" xfId="6" applyAlignment="1">
      <alignment horizontal="left"/>
    </xf>
    <xf numFmtId="0" fontId="1" fillId="0" borderId="0" xfId="6"/>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49" fontId="1" fillId="0" borderId="1" xfId="6" applyNumberFormat="1" applyBorder="1" applyAlignment="1">
      <alignment horizontal="center"/>
    </xf>
    <xf numFmtId="49" fontId="1" fillId="0" borderId="2" xfId="6" applyNumberFormat="1"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0" fontId="1" fillId="7" borderId="1" xfId="6" applyFill="1" applyBorder="1" applyAlignment="1">
      <alignment horizontal="center"/>
    </xf>
    <xf numFmtId="49" fontId="1" fillId="0" borderId="2" xfId="6" applyNumberFormat="1" applyBorder="1" applyAlignment="1">
      <alignment horizontal="center" vertical="top"/>
    </xf>
    <xf numFmtId="0" fontId="1" fillId="0" borderId="1" xfId="6" applyBorder="1" applyAlignment="1">
      <alignment horizontal="center"/>
    </xf>
    <xf numFmtId="0" fontId="1" fillId="0" borderId="2" xfId="6" applyBorder="1" applyAlignment="1">
      <alignment horizontal="center"/>
    </xf>
    <xf numFmtId="49" fontId="1" fillId="0" borderId="1" xfId="6" applyNumberFormat="1" applyBorder="1" applyAlignment="1">
      <alignment horizontal="center"/>
    </xf>
    <xf numFmtId="49" fontId="1" fillId="0" borderId="2" xfId="6" applyNumberFormat="1" applyBorder="1" applyAlignment="1">
      <alignment horizontal="center"/>
    </xf>
    <xf numFmtId="10" fontId="1" fillId="0" borderId="2" xfId="6" applyNumberFormat="1" applyBorder="1" applyAlignment="1">
      <alignment horizontal="center"/>
    </xf>
    <xf numFmtId="10" fontId="1" fillId="0" borderId="1" xfId="6" applyNumberFormat="1" applyBorder="1" applyAlignment="1">
      <alignment horizontal="center"/>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DE74BD5-D7B1-4128-99A7-A420CC194254}"/>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5"/>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9" t="s">
        <v>90</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53">
        <v>1</v>
      </c>
      <c r="B7" s="47" t="s">
        <v>98</v>
      </c>
      <c r="C7" s="53" t="s">
        <v>65</v>
      </c>
      <c r="D7" s="56">
        <v>0.75439999999999996</v>
      </c>
      <c r="E7" s="55"/>
      <c r="F7" s="53">
        <v>12</v>
      </c>
      <c r="G7" s="53">
        <v>13</v>
      </c>
      <c r="H7" s="53">
        <v>1.3450000286102295</v>
      </c>
      <c r="I7" s="24">
        <v>1.34</v>
      </c>
      <c r="J7" s="24">
        <v>1.45</v>
      </c>
      <c r="K7" s="42">
        <v>0.54166666666666663</v>
      </c>
      <c r="L7" s="22"/>
      <c r="M7" s="45" t="s">
        <v>78</v>
      </c>
      <c r="N7" s="31" t="str" cm="1">
        <f t="array" aca="1" ref="N7" ca="1">IF(INDIRECT("M" &amp; ROW())="x", INDIRECT("B" &amp; ROW()) &amp; IF(INDIRECT("E" &amp; ROW())="x", " in 2", " in 3"), "")</f>
        <v>Felix Auger Aliassime in 3</v>
      </c>
      <c r="O7" s="22" t="str">
        <f ca="1">IF(N7="x", C7 &amp; IF(F7="x", " in 2", " in 3"), "")</f>
        <v/>
      </c>
    </row>
    <row r="8" spans="1:15" ht="218.4" x14ac:dyDescent="0.3">
      <c r="A8" s="52"/>
      <c r="B8" s="58" t="s">
        <v>99</v>
      </c>
      <c r="C8" s="52" t="s">
        <v>94</v>
      </c>
      <c r="D8" s="57">
        <v>0.24560000000000001</v>
      </c>
      <c r="E8" s="54" t="s">
        <v>78</v>
      </c>
      <c r="F8" s="52">
        <v>42</v>
      </c>
      <c r="G8" s="52">
        <v>320</v>
      </c>
      <c r="H8" s="52">
        <v>3.5</v>
      </c>
      <c r="I8" s="24"/>
      <c r="J8" s="24"/>
      <c r="K8" s="46" t="s">
        <v>114</v>
      </c>
      <c r="L8" s="22">
        <v>7</v>
      </c>
      <c r="M8" s="28"/>
      <c r="N8" s="31" t="str" cm="1">
        <f t="array" aca="1" ref="N8" ca="1">IF(INDIRECT("M" &amp; ROW())="x", INDIRECT("B" &amp; ROW()) &amp; IF(INDIRECT("E" &amp; ROW())="x", " in 2", " in 3"), "")</f>
        <v/>
      </c>
      <c r="O8" s="22" t="str">
        <f ca="1">IF(N8="x", C8 &amp; IF(F8="x", " in 2", " in 3"), "")</f>
        <v/>
      </c>
    </row>
    <row r="9" spans="1:15" x14ac:dyDescent="0.3">
      <c r="A9" s="53">
        <v>2</v>
      </c>
      <c r="B9" s="48" t="s">
        <v>95</v>
      </c>
      <c r="C9" s="53" t="s">
        <v>96</v>
      </c>
      <c r="D9" s="56">
        <v>0.54920000000000002</v>
      </c>
      <c r="E9" s="55" t="s">
        <v>78</v>
      </c>
      <c r="F9" s="53">
        <v>46</v>
      </c>
      <c r="G9" s="53">
        <v>174</v>
      </c>
      <c r="H9" s="53">
        <v>1.7940000295639038</v>
      </c>
      <c r="I9" s="24">
        <v>1.84</v>
      </c>
      <c r="J9" s="24">
        <v>2.1</v>
      </c>
      <c r="K9" s="13"/>
      <c r="L9" s="22"/>
      <c r="M9" s="28"/>
      <c r="N9" s="31" t="str" cm="1">
        <f t="array" aca="1" ref="N9" ca="1">IF(INDIRECT("M" &amp; ROW())="x", INDIRECT("B" &amp; ROW()) &amp; IF(INDIRECT("E" &amp; ROW())="x", " in 2", " in 3"), "")</f>
        <v/>
      </c>
    </row>
    <row r="10" spans="1:15" ht="202.8" x14ac:dyDescent="0.3">
      <c r="A10" s="52"/>
      <c r="B10" s="58" t="s">
        <v>97</v>
      </c>
      <c r="C10" s="52" t="s">
        <v>65</v>
      </c>
      <c r="D10" s="57">
        <v>0.45079999999999998</v>
      </c>
      <c r="E10" s="54"/>
      <c r="F10" s="52">
        <v>23</v>
      </c>
      <c r="G10" s="52">
        <v>16</v>
      </c>
      <c r="H10" s="52">
        <v>2.119999885559082</v>
      </c>
      <c r="I10" s="24"/>
      <c r="J10" s="24">
        <v>1.9</v>
      </c>
      <c r="K10" s="46" t="s">
        <v>115</v>
      </c>
      <c r="L10" s="22">
        <v>7</v>
      </c>
      <c r="M10" s="45" t="s">
        <v>78</v>
      </c>
      <c r="N10" s="31" t="str" cm="1">
        <f t="array" aca="1" ref="N10" ca="1">IF(INDIRECT("M" &amp; ROW())="x", INDIRECT("B" &amp; ROW()) &amp; IF(INDIRECT("E" &amp; ROW())="x", " in 2", " in 3"), "")</f>
        <v>Denis Shapovalov in 3</v>
      </c>
    </row>
    <row r="11" spans="1:15" x14ac:dyDescent="0.3">
      <c r="A11" s="53">
        <v>3</v>
      </c>
      <c r="B11" s="47" t="s">
        <v>91</v>
      </c>
      <c r="C11" s="53" t="s">
        <v>92</v>
      </c>
      <c r="D11" s="56">
        <v>0.81779999999999997</v>
      </c>
      <c r="E11" s="55"/>
      <c r="F11" s="53">
        <v>11</v>
      </c>
      <c r="G11" s="53">
        <v>137</v>
      </c>
      <c r="H11" s="53">
        <v>1.44</v>
      </c>
      <c r="I11" s="24">
        <v>1.56</v>
      </c>
      <c r="J11" s="24">
        <v>1.65</v>
      </c>
      <c r="K11" s="13"/>
      <c r="L11" s="22"/>
      <c r="M11" s="45" t="s">
        <v>78</v>
      </c>
      <c r="N11" s="31" t="str" cm="1">
        <f t="array" aca="1" ref="N11" ca="1">IF(INDIRECT("M" &amp; ROW())="x", INDIRECT("B" &amp; ROW()) &amp; IF(INDIRECT("E" &amp; ROW())="x", " in 2", " in 3"), "")</f>
        <v>Casper Ruud in 3</v>
      </c>
    </row>
    <row r="12" spans="1:15" ht="249.6" x14ac:dyDescent="0.3">
      <c r="A12" s="52"/>
      <c r="B12" s="58" t="s">
        <v>93</v>
      </c>
      <c r="C12" s="52" t="s">
        <v>94</v>
      </c>
      <c r="D12" s="57">
        <v>0.1822</v>
      </c>
      <c r="E12" s="54" t="s">
        <v>78</v>
      </c>
      <c r="F12" s="52">
        <v>18</v>
      </c>
      <c r="G12" s="52">
        <v>87</v>
      </c>
      <c r="H12" s="52">
        <v>2.75</v>
      </c>
      <c r="I12" s="24"/>
      <c r="J12" s="24"/>
      <c r="K12" s="46" t="s">
        <v>116</v>
      </c>
      <c r="L12" s="22">
        <v>7</v>
      </c>
      <c r="M12" s="28"/>
      <c r="N12" s="31" t="str" cm="1">
        <f t="array" aca="1" ref="N12" ca="1">IF(INDIRECT("M" &amp; ROW())="x", INDIRECT("B" &amp; ROW()) &amp; IF(INDIRECT("E" &amp; ROW())="x", " in 2", " in 3"), "")</f>
        <v/>
      </c>
    </row>
    <row r="13" spans="1:15" x14ac:dyDescent="0.3">
      <c r="A13" s="61">
        <v>4</v>
      </c>
      <c r="B13" s="47" t="s">
        <v>107</v>
      </c>
      <c r="C13" s="61" t="s">
        <v>108</v>
      </c>
      <c r="D13" s="64">
        <v>0.6079</v>
      </c>
      <c r="E13" s="63" t="s">
        <v>78</v>
      </c>
      <c r="F13" s="61">
        <v>24</v>
      </c>
      <c r="G13" s="61">
        <v>3</v>
      </c>
      <c r="H13" s="61">
        <v>1.375</v>
      </c>
      <c r="I13" s="24">
        <v>1.45</v>
      </c>
      <c r="J13" s="24">
        <v>1.55</v>
      </c>
      <c r="K13" s="13"/>
      <c r="L13" s="22"/>
      <c r="M13" s="45" t="s">
        <v>78</v>
      </c>
      <c r="N13" s="31" t="str" cm="1">
        <f t="array" aca="1" ref="N13" ca="1">IF(INDIRECT("M" &amp; ROW())="x", INDIRECT("B" &amp; ROW()) &amp; IF(INDIRECT("E" &amp; ROW())="x", " in 2", " in 3"), "")</f>
        <v>Ugo Humbert in 2</v>
      </c>
    </row>
    <row r="14" spans="1:15" ht="202.8" x14ac:dyDescent="0.3">
      <c r="A14" s="60"/>
      <c r="B14" s="58" t="s">
        <v>109</v>
      </c>
      <c r="C14" s="60" t="s">
        <v>61</v>
      </c>
      <c r="D14" s="65">
        <v>0.3921</v>
      </c>
      <c r="E14" s="62"/>
      <c r="F14" s="60">
        <v>62</v>
      </c>
      <c r="G14" s="60">
        <v>415</v>
      </c>
      <c r="H14" s="60">
        <v>3.309999942779541</v>
      </c>
      <c r="I14" s="24"/>
      <c r="J14" s="24"/>
      <c r="K14" s="46" t="s">
        <v>117</v>
      </c>
      <c r="L14" s="22">
        <v>7.5</v>
      </c>
      <c r="M14" s="28"/>
      <c r="N14" s="31" t="str" cm="1">
        <f t="array" aca="1" ref="N14" ca="1">IF(INDIRECT("M" &amp; ROW())="x", INDIRECT("B" &amp; ROW()) &amp; IF(INDIRECT("E" &amp; ROW())="x", " in 2", " in 3"), "")</f>
        <v/>
      </c>
    </row>
    <row r="15" spans="1:15" x14ac:dyDescent="0.3">
      <c r="A15" s="10"/>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10"/>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51" t="s">
        <v>100</v>
      </c>
      <c r="B17" s="50"/>
      <c r="C17" s="50"/>
      <c r="D17" s="50"/>
      <c r="E17" s="50"/>
      <c r="F17" s="50"/>
      <c r="G17" s="50"/>
      <c r="H17" s="50"/>
      <c r="I17" s="24"/>
      <c r="J17" s="24"/>
      <c r="K17" s="13"/>
      <c r="L17" s="22"/>
      <c r="M17" s="22"/>
      <c r="N17" s="31" t="str" cm="1">
        <f t="array" aca="1" ref="N17" ca="1">IF(INDIRECT("M" &amp; ROW())="x", INDIRECT("B" &amp; ROW()) &amp; IF(INDIRECT("E" &amp; ROW())="x", " in 2", " in 3"), "")</f>
        <v/>
      </c>
    </row>
    <row r="18" spans="1:14" x14ac:dyDescent="0.3">
      <c r="A18" s="10"/>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4" t="s">
        <v>101</v>
      </c>
      <c r="C19" s="34" t="s">
        <v>102</v>
      </c>
      <c r="D19" s="35">
        <v>0.60499999999999998</v>
      </c>
      <c r="E19" s="59"/>
      <c r="F19" s="34">
        <v>7</v>
      </c>
      <c r="G19" s="34">
        <v>4</v>
      </c>
      <c r="H19" s="34">
        <v>1.3530000448226929</v>
      </c>
      <c r="I19" s="24">
        <v>1.35</v>
      </c>
      <c r="J19" s="24">
        <v>1.65</v>
      </c>
      <c r="K19" s="42">
        <v>0.52083333333333337</v>
      </c>
      <c r="L19" s="22"/>
      <c r="M19" s="45" t="s">
        <v>78</v>
      </c>
      <c r="N19" s="31" t="str" cm="1">
        <f t="array" aca="1" ref="N19" ca="1">IF(INDIRECT("M" &amp; ROW())="x", INDIRECT("B" &amp; ROW()) &amp; IF(INDIRECT("E" &amp; ROW())="x", " in 2", " in 3"), "")</f>
        <v>Alex De Minaur in 3</v>
      </c>
    </row>
    <row r="20" spans="1:14" ht="265.2" x14ac:dyDescent="0.3">
      <c r="A20" s="36"/>
      <c r="B20" s="41" t="s">
        <v>103</v>
      </c>
      <c r="C20" s="36" t="s">
        <v>76</v>
      </c>
      <c r="D20" s="37">
        <v>0.39500000000000002</v>
      </c>
      <c r="E20" s="66" t="s">
        <v>78</v>
      </c>
      <c r="F20" s="36">
        <v>59</v>
      </c>
      <c r="G20" s="36">
        <v>68</v>
      </c>
      <c r="H20" s="36">
        <v>3.4500000476837158</v>
      </c>
      <c r="I20" s="24"/>
      <c r="J20" s="24"/>
      <c r="K20" s="46" t="s">
        <v>118</v>
      </c>
      <c r="L20" s="22">
        <v>6.5</v>
      </c>
      <c r="M20" s="22"/>
      <c r="N20" s="31" t="str" cm="1">
        <f t="array" aca="1" ref="N20" ca="1">IF(INDIRECT("M" &amp; ROW())="x", INDIRECT("B" &amp; ROW()) &amp; IF(INDIRECT("E" &amp; ROW())="x", " in 2", " in 3"), "")</f>
        <v/>
      </c>
    </row>
    <row r="21" spans="1:14" x14ac:dyDescent="0.3">
      <c r="A21" s="34">
        <v>2</v>
      </c>
      <c r="B21" s="40" t="s">
        <v>104</v>
      </c>
      <c r="C21" s="34" t="s">
        <v>105</v>
      </c>
      <c r="D21" s="35">
        <v>0.1764</v>
      </c>
      <c r="E21" s="59" t="s">
        <v>78</v>
      </c>
      <c r="F21" s="34">
        <v>28</v>
      </c>
      <c r="G21" s="34">
        <v>15</v>
      </c>
      <c r="H21" s="34">
        <v>2.75</v>
      </c>
      <c r="I21" s="24"/>
      <c r="J21" s="24"/>
      <c r="K21" s="13"/>
      <c r="L21" s="22"/>
      <c r="M21" s="22"/>
      <c r="N21" s="31" t="str" cm="1">
        <f t="array" aca="1" ref="N21" ca="1">IF(INDIRECT("M" &amp; ROW())="x", INDIRECT("B" &amp; ROW()) &amp; IF(INDIRECT("E" &amp; ROW())="x", " in 2", " in 3"), "")</f>
        <v/>
      </c>
    </row>
    <row r="22" spans="1:14" ht="280.8" x14ac:dyDescent="0.3">
      <c r="A22" s="36"/>
      <c r="B22" s="43" t="s">
        <v>106</v>
      </c>
      <c r="C22" s="36" t="s">
        <v>74</v>
      </c>
      <c r="D22" s="37">
        <v>0.8236</v>
      </c>
      <c r="E22" s="66"/>
      <c r="F22" s="36">
        <v>3</v>
      </c>
      <c r="G22" s="36">
        <v>1</v>
      </c>
      <c r="H22" s="36">
        <v>1.44</v>
      </c>
      <c r="I22" s="24">
        <v>1.53</v>
      </c>
      <c r="J22" s="24">
        <v>1.6</v>
      </c>
      <c r="K22" s="46" t="s">
        <v>119</v>
      </c>
      <c r="L22" s="22">
        <v>7</v>
      </c>
      <c r="M22" s="45" t="s">
        <v>78</v>
      </c>
      <c r="N22" s="31" t="str" cm="1">
        <f t="array" aca="1" ref="N22" ca="1">IF(INDIRECT("M" &amp; ROW())="x", INDIRECT("B" &amp; ROW()) &amp; IF(INDIRECT("E" &amp; ROW())="x", " in 2", " in 3"), "")</f>
        <v>Alexander Zverev in 3</v>
      </c>
    </row>
    <row r="23" spans="1:14" x14ac:dyDescent="0.3">
      <c r="A23" s="34">
        <v>3</v>
      </c>
      <c r="B23" s="44" t="s">
        <v>110</v>
      </c>
      <c r="C23" s="34" t="s">
        <v>76</v>
      </c>
      <c r="D23" s="35">
        <v>0.95189999999999997</v>
      </c>
      <c r="E23" s="59" t="s">
        <v>78</v>
      </c>
      <c r="F23" s="34">
        <v>2</v>
      </c>
      <c r="G23" s="34">
        <v>11</v>
      </c>
      <c r="H23" s="34">
        <v>1.0670000314712524</v>
      </c>
      <c r="I23" s="24">
        <v>1.0900000000000001</v>
      </c>
      <c r="J23" s="24">
        <v>1.1499999999999999</v>
      </c>
      <c r="K23" s="13"/>
      <c r="L23" s="22"/>
      <c r="M23" s="45" t="s">
        <v>78</v>
      </c>
      <c r="N23" s="31" t="str" cm="1">
        <f t="array" aca="1" ref="N23" ca="1">IF(INDIRECT("M" &amp; ROW())="x", INDIRECT("B" &amp; ROW()) &amp; IF(INDIRECT("E" &amp; ROW())="x", " in 2", " in 3"), "")</f>
        <v>Jannik Sinner in 2</v>
      </c>
    </row>
    <row r="24" spans="1:14" ht="249.6" x14ac:dyDescent="0.3">
      <c r="A24" s="36"/>
      <c r="B24" s="41" t="s">
        <v>111</v>
      </c>
      <c r="C24" s="36" t="s">
        <v>67</v>
      </c>
      <c r="D24" s="37">
        <v>4.8099999999999997E-2</v>
      </c>
      <c r="E24" s="66"/>
      <c r="F24" s="36">
        <v>16</v>
      </c>
      <c r="G24" s="36">
        <v>61</v>
      </c>
      <c r="H24" s="36">
        <v>11.640000343322754</v>
      </c>
      <c r="I24" s="24"/>
      <c r="J24" s="24"/>
      <c r="K24" s="46" t="s">
        <v>120</v>
      </c>
      <c r="L24" s="22">
        <v>8</v>
      </c>
      <c r="M24" s="22"/>
      <c r="N24" s="31" t="str" cm="1">
        <f t="array" aca="1" ref="N24" ca="1">IF(INDIRECT("M" &amp; ROW())="x", INDIRECT("B" &amp; ROW()) &amp; IF(INDIRECT("E" &amp; ROW())="x", " in 2", " in 3"), "")</f>
        <v/>
      </c>
    </row>
    <row r="25" spans="1:14" x14ac:dyDescent="0.3">
      <c r="A25" s="34">
        <v>4</v>
      </c>
      <c r="B25" s="40" t="s">
        <v>112</v>
      </c>
      <c r="C25" s="34" t="s">
        <v>108</v>
      </c>
      <c r="D25" s="35">
        <v>0.60860000000000003</v>
      </c>
      <c r="E25" s="59" t="s">
        <v>78</v>
      </c>
      <c r="F25" s="34">
        <v>36</v>
      </c>
      <c r="G25" s="34">
        <v>66</v>
      </c>
      <c r="H25" s="34">
        <v>2.6400001049041748</v>
      </c>
      <c r="I25" s="24"/>
      <c r="J25" s="24"/>
      <c r="K25" s="13"/>
      <c r="L25" s="22"/>
      <c r="M25" s="22"/>
      <c r="N25" s="31" t="str" cm="1">
        <f t="array" aca="1" ref="N25" ca="1">IF(INDIRECT("M" &amp; ROW())="x", INDIRECT("B" &amp; ROW()) &amp; IF(INDIRECT("E" &amp; ROW())="x", " in 2", " in 3"), "")</f>
        <v/>
      </c>
    </row>
    <row r="26" spans="1:14" ht="218.4" x14ac:dyDescent="0.3">
      <c r="A26" s="36"/>
      <c r="B26" s="43" t="s">
        <v>113</v>
      </c>
      <c r="C26" s="36" t="s">
        <v>76</v>
      </c>
      <c r="D26" s="37">
        <v>0.39140000000000003</v>
      </c>
      <c r="E26" s="66"/>
      <c r="F26" s="36">
        <v>8</v>
      </c>
      <c r="G26" s="36">
        <v>32</v>
      </c>
      <c r="H26" s="36">
        <v>1.5379999876022339</v>
      </c>
      <c r="I26" s="24">
        <v>1.55</v>
      </c>
      <c r="J26" s="24">
        <v>1.65</v>
      </c>
      <c r="K26" s="46" t="s">
        <v>121</v>
      </c>
      <c r="L26" s="22">
        <v>7</v>
      </c>
      <c r="M26" s="45" t="s">
        <v>78</v>
      </c>
      <c r="N26" s="31" t="str" cm="1">
        <f t="array" aca="1" ref="N26" ca="1">IF(INDIRECT("M" &amp; ROW())="x", INDIRECT("B" &amp; ROW()) &amp; IF(INDIRECT("E" &amp; ROW())="x", " in 2", " in 3"), "")</f>
        <v>Lorenzo Musetti in 3</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22"/>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22"/>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22"/>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22"/>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22"/>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22"/>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22"/>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22"/>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22"/>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22"/>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22"/>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22"/>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7:H12">
    <sortCondition ref="A7:A1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15" workbookViewId="0">
      <selection activeCell="K28" sqref="K28"/>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62</v>
      </c>
      <c r="C7" s="34" t="s">
        <v>59</v>
      </c>
      <c r="D7" s="35">
        <v>0.35539999999999999</v>
      </c>
      <c r="E7" s="34"/>
      <c r="F7" s="34">
        <v>38</v>
      </c>
      <c r="G7" s="34">
        <v>18</v>
      </c>
      <c r="H7" s="34">
        <v>2.2200000286102295</v>
      </c>
      <c r="I7" s="24"/>
      <c r="J7" s="24"/>
      <c r="K7" s="42">
        <v>0.10416666666666667</v>
      </c>
      <c r="L7" s="22"/>
      <c r="M7" s="22"/>
      <c r="N7" s="31" t="str" cm="1">
        <f t="array" aca="1" ref="N7" ca="1">IF(INDIRECT("M" &amp; ROW())="x", INDIRECT("B" &amp; ROW()) &amp; IF(INDIRECT("E" &amp; ROW())="x", " in 2", " in 3"), "")</f>
        <v/>
      </c>
    </row>
    <row r="8" spans="1:14" ht="249.6" x14ac:dyDescent="0.3">
      <c r="A8" s="36"/>
      <c r="B8" s="43" t="s">
        <v>63</v>
      </c>
      <c r="C8" s="36" t="s">
        <v>57</v>
      </c>
      <c r="D8" s="37">
        <v>0.64459999999999995</v>
      </c>
      <c r="E8" s="36" t="s">
        <v>78</v>
      </c>
      <c r="F8" s="36">
        <v>17</v>
      </c>
      <c r="G8" s="36">
        <v>38</v>
      </c>
      <c r="H8" s="36">
        <v>1.7250000238418579</v>
      </c>
      <c r="I8" s="24">
        <v>1.65</v>
      </c>
      <c r="J8" s="24">
        <v>1.6</v>
      </c>
      <c r="K8" s="46" t="s">
        <v>79</v>
      </c>
      <c r="L8" s="22">
        <v>7.5</v>
      </c>
      <c r="M8" s="45" t="s">
        <v>78</v>
      </c>
      <c r="N8" s="31" t="str" cm="1">
        <f t="array" aca="1" ref="N8" ca="1">IF(INDIRECT("M" &amp; ROW())="x", INDIRECT("B" &amp; ROW()) &amp; IF(INDIRECT("E" &amp; ROW())="x", " in 2", " in 3"), "")</f>
        <v>Linda Noskova in 2</v>
      </c>
    </row>
    <row r="9" spans="1:14" x14ac:dyDescent="0.3">
      <c r="A9" s="34">
        <v>2</v>
      </c>
      <c r="B9" s="40" t="s">
        <v>64</v>
      </c>
      <c r="C9" s="34" t="s">
        <v>65</v>
      </c>
      <c r="D9" s="35">
        <v>0.28970000000000001</v>
      </c>
      <c r="E9" s="34"/>
      <c r="F9" s="34">
        <v>23</v>
      </c>
      <c r="G9" s="34">
        <v>235</v>
      </c>
      <c r="H9" s="34">
        <v>4.2100000381469727</v>
      </c>
      <c r="I9" s="24"/>
      <c r="J9" s="24"/>
      <c r="K9" s="13"/>
      <c r="L9" s="22"/>
      <c r="M9" s="22"/>
      <c r="N9" s="31" t="str" cm="1">
        <f t="array" aca="1" ref="N9" ca="1">IF(INDIRECT("M" &amp; ROW())="x", INDIRECT("B" &amp; ROW()) &amp; IF(INDIRECT("E" &amp; ROW())="x", " in 2", " in 3"), "")</f>
        <v/>
      </c>
    </row>
    <row r="10" spans="1:14" ht="265.2" x14ac:dyDescent="0.3">
      <c r="A10" s="36"/>
      <c r="B10" s="43" t="s">
        <v>66</v>
      </c>
      <c r="C10" s="36" t="s">
        <v>67</v>
      </c>
      <c r="D10" s="37">
        <v>0.71030000000000004</v>
      </c>
      <c r="E10" s="36" t="s">
        <v>78</v>
      </c>
      <c r="F10" s="36">
        <v>7</v>
      </c>
      <c r="G10" s="36">
        <v>9</v>
      </c>
      <c r="H10" s="36">
        <v>1.2630000114440918</v>
      </c>
      <c r="I10" s="24">
        <v>1.29</v>
      </c>
      <c r="J10" s="24">
        <v>1.3</v>
      </c>
      <c r="K10" s="46" t="s">
        <v>80</v>
      </c>
      <c r="L10" s="22">
        <v>7.5</v>
      </c>
      <c r="M10" s="45" t="s">
        <v>78</v>
      </c>
      <c r="N10" s="31" t="str" cm="1">
        <f t="array" aca="1" ref="N10" ca="1">IF(INDIRECT("M" &amp; ROW())="x", INDIRECT("B" &amp; ROW()) &amp; IF(INDIRECT("E" &amp; ROW())="x", " in 2", " in 3"), "")</f>
        <v>Elena Rybakina in 2</v>
      </c>
    </row>
    <row r="11" spans="1:14" x14ac:dyDescent="0.3">
      <c r="A11" s="34">
        <v>3</v>
      </c>
      <c r="B11" s="44" t="s">
        <v>58</v>
      </c>
      <c r="C11" s="34" t="s">
        <v>59</v>
      </c>
      <c r="D11" s="35">
        <v>0.63790000000000002</v>
      </c>
      <c r="E11" s="34" t="s">
        <v>78</v>
      </c>
      <c r="F11" s="34">
        <v>10</v>
      </c>
      <c r="G11" s="34">
        <v>24</v>
      </c>
      <c r="H11" s="34">
        <v>1.2059999704360962</v>
      </c>
      <c r="I11" s="24">
        <v>1.22</v>
      </c>
      <c r="J11" s="24">
        <v>1.4</v>
      </c>
      <c r="K11" s="13"/>
      <c r="L11" s="22"/>
      <c r="M11" s="45" t="s">
        <v>78</v>
      </c>
      <c r="N11" s="31" t="str" cm="1">
        <f t="array" aca="1" ref="N11" ca="1">IF(INDIRECT("M" &amp; ROW())="x", INDIRECT("B" &amp; ROW()) &amp; IF(INDIRECT("E" &amp; ROW())="x", " in 2", " in 3"), "")</f>
        <v>Ekaterina Alexandrova in 2</v>
      </c>
    </row>
    <row r="12" spans="1:14" ht="218.4" x14ac:dyDescent="0.3">
      <c r="A12" s="36"/>
      <c r="B12" s="41" t="s">
        <v>60</v>
      </c>
      <c r="C12" s="36" t="s">
        <v>61</v>
      </c>
      <c r="D12" s="37">
        <v>0.36209999999999998</v>
      </c>
      <c r="E12" s="36"/>
      <c r="F12" s="36">
        <v>25</v>
      </c>
      <c r="G12" s="36">
        <v>50</v>
      </c>
      <c r="H12" s="36">
        <v>5</v>
      </c>
      <c r="I12" s="24"/>
      <c r="J12" s="24"/>
      <c r="K12" s="46" t="s">
        <v>81</v>
      </c>
      <c r="L12" s="22">
        <v>7</v>
      </c>
      <c r="M12" s="22"/>
      <c r="N12" s="31" t="str" cm="1">
        <f t="array" aca="1" ref="N12" ca="1">IF(INDIRECT("M" &amp; ROW())="x", INDIRECT("B" &amp; ROW()) &amp; IF(INDIRECT("E" &amp; ROW())="x", " in 2", " in 3"), "")</f>
        <v/>
      </c>
    </row>
    <row r="13" spans="1:14" x14ac:dyDescent="0.3">
      <c r="A13" s="34">
        <v>4</v>
      </c>
      <c r="B13" s="40" t="s">
        <v>54</v>
      </c>
      <c r="C13" s="34" t="s">
        <v>55</v>
      </c>
      <c r="D13" s="35">
        <v>0.41610000000000003</v>
      </c>
      <c r="E13" s="34" t="s">
        <v>78</v>
      </c>
      <c r="F13" s="34">
        <v>13</v>
      </c>
      <c r="G13" s="34">
        <v>130</v>
      </c>
      <c r="H13" s="34">
        <v>2.4900000095367432</v>
      </c>
      <c r="I13" s="24"/>
      <c r="J13" s="24"/>
      <c r="K13" s="13"/>
      <c r="L13" s="22"/>
      <c r="M13" s="22"/>
      <c r="N13" s="31" t="str" cm="1">
        <f t="array" aca="1" ref="N13" ca="1">IF(INDIRECT("M" &amp; ROW())="x", INDIRECT("B" &amp; ROW()) &amp; IF(INDIRECT("E" &amp; ROW())="x", " in 2", " in 3"), "")</f>
        <v/>
      </c>
    </row>
    <row r="14" spans="1:14" ht="280.8" x14ac:dyDescent="0.3">
      <c r="A14" s="36"/>
      <c r="B14" s="43" t="s">
        <v>56</v>
      </c>
      <c r="C14" s="36" t="s">
        <v>57</v>
      </c>
      <c r="D14" s="37">
        <v>0.58389999999999997</v>
      </c>
      <c r="E14" s="36"/>
      <c r="F14" s="36">
        <v>21</v>
      </c>
      <c r="G14" s="36">
        <v>14</v>
      </c>
      <c r="H14" s="36">
        <v>1.5920000076293945</v>
      </c>
      <c r="I14" s="24">
        <v>1.66</v>
      </c>
      <c r="J14" s="24">
        <v>1.7</v>
      </c>
      <c r="K14" s="46" t="s">
        <v>82</v>
      </c>
      <c r="L14" s="22">
        <v>7.5</v>
      </c>
      <c r="M14" s="45" t="s">
        <v>78</v>
      </c>
      <c r="N14" s="31" t="str" cm="1">
        <f t="array" aca="1" ref="N14" ca="1">IF(INDIRECT("M" &amp; ROW())="x", INDIRECT("B" &amp; ROW()) &amp; IF(INDIRECT("E" &amp; ROW())="x", " in 2", " in 3"), "")</f>
        <v>Karolina Muchova in 3</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8" t="s">
        <v>68</v>
      </c>
      <c r="B17" s="39"/>
      <c r="C17" s="39"/>
      <c r="D17" s="39"/>
      <c r="E17" s="39"/>
      <c r="F17" s="39"/>
      <c r="G17" s="39"/>
      <c r="H17" s="39"/>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0" t="s">
        <v>69</v>
      </c>
      <c r="C19" s="34" t="s">
        <v>70</v>
      </c>
      <c r="D19" s="35">
        <v>0.56659999999999999</v>
      </c>
      <c r="E19" s="34"/>
      <c r="F19" s="34">
        <v>116</v>
      </c>
      <c r="G19" s="34">
        <v>78</v>
      </c>
      <c r="H19" s="34">
        <v>1.934999942779541</v>
      </c>
      <c r="I19" s="24">
        <v>1.79</v>
      </c>
      <c r="J19" s="24">
        <v>1.8</v>
      </c>
      <c r="K19" s="13"/>
      <c r="L19" s="22"/>
      <c r="M19" s="45" t="s">
        <v>78</v>
      </c>
      <c r="N19" s="31" t="str" cm="1">
        <f t="array" aca="1" ref="N19" ca="1">IF(INDIRECT("M" &amp; ROW())="x", INDIRECT("B" &amp; ROW()) &amp; IF(INDIRECT("E" &amp; ROW())="x", " in 2", " in 3"), "")</f>
        <v>Lulu Sun in 3</v>
      </c>
    </row>
    <row r="20" spans="1:14" ht="218.4" x14ac:dyDescent="0.3">
      <c r="A20" s="36"/>
      <c r="B20" s="41" t="s">
        <v>71</v>
      </c>
      <c r="C20" s="36" t="s">
        <v>61</v>
      </c>
      <c r="D20" s="37">
        <v>0.43340000000000001</v>
      </c>
      <c r="E20" s="36" t="s">
        <v>78</v>
      </c>
      <c r="F20" s="36">
        <v>90</v>
      </c>
      <c r="G20" s="36">
        <v>527</v>
      </c>
      <c r="H20" s="36">
        <v>1.934999942779541</v>
      </c>
      <c r="I20" s="24"/>
      <c r="J20" s="24"/>
      <c r="K20" s="46" t="s">
        <v>86</v>
      </c>
      <c r="L20" s="22">
        <v>7</v>
      </c>
      <c r="M20" s="22"/>
      <c r="N20" s="31" t="str" cm="1">
        <f t="array" aca="1" ref="N20" ca="1">IF(INDIRECT("M" &amp; ROW())="x", INDIRECT("B" &amp; ROW()) &amp; IF(INDIRECT("E" &amp; ROW())="x", " in 2", " in 3"), "")</f>
        <v/>
      </c>
    </row>
    <row r="21" spans="1:14" x14ac:dyDescent="0.3">
      <c r="A21" s="34">
        <v>2</v>
      </c>
      <c r="B21" s="40" t="s">
        <v>72</v>
      </c>
      <c r="C21" s="34" t="s">
        <v>61</v>
      </c>
      <c r="D21" s="35">
        <v>0.221</v>
      </c>
      <c r="E21" s="34"/>
      <c r="F21" s="34">
        <v>305</v>
      </c>
      <c r="G21" s="34">
        <v>217</v>
      </c>
      <c r="H21" s="34">
        <v>3.2300000190734863</v>
      </c>
      <c r="I21" s="24"/>
      <c r="J21" s="24"/>
      <c r="K21" s="13"/>
      <c r="L21" s="22"/>
      <c r="M21" s="22"/>
      <c r="N21" s="31" t="str" cm="1">
        <f t="array" aca="1" ref="N21" ca="1">IF(INDIRECT("M" &amp; ROW())="x", INDIRECT("B" &amp; ROW()) &amp; IF(INDIRECT("E" &amp; ROW())="x", " in 2", " in 3"), "")</f>
        <v/>
      </c>
    </row>
    <row r="22" spans="1:14" ht="187.2" x14ac:dyDescent="0.3">
      <c r="A22" s="36"/>
      <c r="B22" s="43" t="s">
        <v>73</v>
      </c>
      <c r="C22" s="36" t="s">
        <v>74</v>
      </c>
      <c r="D22" s="37">
        <v>0.77900000000000003</v>
      </c>
      <c r="E22" s="36" t="s">
        <v>78</v>
      </c>
      <c r="F22" s="36">
        <v>96</v>
      </c>
      <c r="G22" s="36">
        <v>246</v>
      </c>
      <c r="H22" s="36">
        <v>1.3799999952316284</v>
      </c>
      <c r="I22" s="24">
        <v>1.41</v>
      </c>
      <c r="J22" s="24">
        <v>1.45</v>
      </c>
      <c r="K22" s="46" t="s">
        <v>87</v>
      </c>
      <c r="L22" s="22">
        <v>7.5</v>
      </c>
      <c r="M22" s="45" t="s">
        <v>78</v>
      </c>
      <c r="N22" s="31" t="str" cm="1">
        <f t="array" aca="1" ref="N22" ca="1">IF(INDIRECT("M" &amp; ROW())="x", INDIRECT("B" &amp; ROW()) &amp; IF(INDIRECT("E" &amp; ROW())="x", " in 2", " in 3"), "")</f>
        <v>Ella Seidel in 2</v>
      </c>
    </row>
    <row r="23" spans="1:14" x14ac:dyDescent="0.3">
      <c r="A23" s="34">
        <v>3</v>
      </c>
      <c r="B23" s="40" t="s">
        <v>75</v>
      </c>
      <c r="C23" s="34" t="s">
        <v>76</v>
      </c>
      <c r="D23" s="35">
        <v>0.43490000000000001</v>
      </c>
      <c r="E23" s="34" t="s">
        <v>78</v>
      </c>
      <c r="F23" s="34">
        <v>95</v>
      </c>
      <c r="G23" s="34">
        <v>94</v>
      </c>
      <c r="H23" s="34">
        <v>2.440000057220459</v>
      </c>
      <c r="I23" s="24"/>
      <c r="J23" s="24"/>
      <c r="K23" s="13"/>
      <c r="L23" s="22"/>
      <c r="M23" s="22"/>
      <c r="N23" s="31" t="str" cm="1">
        <f t="array" aca="1" ref="N23" ca="1">IF(INDIRECT("M" &amp; ROW())="x", INDIRECT("B" &amp; ROW()) &amp; IF(INDIRECT("E" &amp; ROW())="x", " in 2", " in 3"), "")</f>
        <v/>
      </c>
    </row>
    <row r="24" spans="1:14" ht="202.8" x14ac:dyDescent="0.3">
      <c r="A24" s="36"/>
      <c r="B24" s="43" t="s">
        <v>77</v>
      </c>
      <c r="C24" s="36" t="s">
        <v>61</v>
      </c>
      <c r="D24" s="37">
        <v>0.56510000000000005</v>
      </c>
      <c r="E24" s="36"/>
      <c r="F24" s="36">
        <v>44</v>
      </c>
      <c r="G24" s="36">
        <v>102</v>
      </c>
      <c r="H24" s="36">
        <v>1.6019999980926514</v>
      </c>
      <c r="I24" s="24">
        <v>1.61</v>
      </c>
      <c r="J24" s="24">
        <v>1.65</v>
      </c>
      <c r="K24" s="46" t="s">
        <v>88</v>
      </c>
      <c r="L24" s="22">
        <v>7</v>
      </c>
      <c r="M24" s="45" t="s">
        <v>78</v>
      </c>
      <c r="N24" s="31" t="str" cm="1">
        <f t="array" aca="1" ref="N24" ca="1">IF(INDIRECT("M" &amp; ROW())="x", INDIRECT("B" &amp; ROW()) &amp; IF(INDIRECT("E" &amp; ROW())="x", " in 2", " in 3"), "")</f>
        <v>Ann Li in 3</v>
      </c>
    </row>
    <row r="25" spans="1:14" x14ac:dyDescent="0.3">
      <c r="A25" s="34">
        <v>4</v>
      </c>
      <c r="B25" s="40" t="s">
        <v>83</v>
      </c>
      <c r="C25" s="34" t="s">
        <v>61</v>
      </c>
      <c r="D25" s="35">
        <v>0.27050000000000002</v>
      </c>
      <c r="E25" s="34" t="s">
        <v>78</v>
      </c>
      <c r="F25" s="34">
        <v>98</v>
      </c>
      <c r="G25" s="34">
        <v>90</v>
      </c>
      <c r="H25" s="34">
        <v>2.63</v>
      </c>
      <c r="I25" s="24"/>
      <c r="J25" s="24"/>
      <c r="K25" s="13"/>
      <c r="L25" s="22"/>
      <c r="M25" s="22"/>
      <c r="N25" s="31" t="str" cm="1">
        <f t="array" aca="1" ref="N25" ca="1">IF(INDIRECT("M" &amp; ROW())="x", INDIRECT("B" &amp; ROW()) &amp; IF(INDIRECT("E" &amp; ROW())="x", " in 2", " in 3"), "")</f>
        <v/>
      </c>
    </row>
    <row r="26" spans="1:14" ht="187.2" x14ac:dyDescent="0.3">
      <c r="A26" s="36"/>
      <c r="B26" s="43" t="s">
        <v>84</v>
      </c>
      <c r="C26" s="36" t="s">
        <v>85</v>
      </c>
      <c r="D26" s="37">
        <v>0.72950000000000004</v>
      </c>
      <c r="E26" s="36"/>
      <c r="F26" s="36">
        <v>122</v>
      </c>
      <c r="G26" s="36">
        <v>111</v>
      </c>
      <c r="H26" s="36">
        <v>1.5</v>
      </c>
      <c r="I26" s="24"/>
      <c r="J26" s="24">
        <v>1.7</v>
      </c>
      <c r="K26" s="46" t="s">
        <v>89</v>
      </c>
      <c r="L26" s="22">
        <v>7</v>
      </c>
      <c r="M26" s="45" t="s">
        <v>78</v>
      </c>
      <c r="N26" s="31" t="str" cm="1">
        <f t="array" aca="1" ref="N26" ca="1">IF(INDIRECT("M" &amp; ROW())="x", INDIRECT("B" &amp; ROW()) &amp; IF(INDIRECT("E" &amp; ROW())="x", " in 2", " in 3"), "")</f>
        <v>Shuai Zhang in 3</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2025-10-24T07:19:03Z</dcterms:modified>
</cp:coreProperties>
</file>