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CE94CC4F-248E-4B24-AE89-0973FD1B9916}" xr6:coauthVersionLast="47" xr6:coauthVersionMax="47" xr10:uidLastSave="{00000000-0000-0000-0000-000000000000}"/>
  <bookViews>
    <workbookView xWindow="48" yWindow="252" windowWidth="23016" windowHeight="1221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4" i="1" a="1"/>
  <c r="N120" i="1" a="1"/>
  <c r="N10" i="1" a="1"/>
  <c r="N57" i="1" a="1"/>
  <c r="N33" i="6" a="1"/>
  <c r="N86" i="1" a="1"/>
  <c r="N110" i="1" a="1"/>
  <c r="N34" i="6" a="1"/>
  <c r="N43" i="1" a="1"/>
  <c r="N122" i="1" a="1"/>
  <c r="N59" i="6" a="1"/>
  <c r="N21" i="6" a="1"/>
  <c r="N28" i="1" a="1"/>
  <c r="N105" i="6" a="1"/>
  <c r="N78" i="6" a="1"/>
  <c r="N15" i="6" a="1"/>
  <c r="N142" i="1" a="1"/>
  <c r="N10" i="6" a="1"/>
  <c r="N145" i="1" a="1"/>
  <c r="N27" i="1" a="1"/>
  <c r="N53" i="6" a="1"/>
  <c r="N84" i="6" a="1"/>
  <c r="N152" i="1" a="1"/>
  <c r="N96" i="6" a="1"/>
  <c r="N44" i="6" a="1"/>
  <c r="N19" i="1" a="1"/>
  <c r="N9" i="1" a="1"/>
  <c r="N109" i="6" a="1"/>
  <c r="N9" i="6" a="1"/>
  <c r="N66" i="1" a="1"/>
  <c r="N26" i="1" a="1"/>
  <c r="N54" i="6" a="1"/>
  <c r="N40" i="1" a="1"/>
  <c r="N56" i="1" a="1"/>
  <c r="N108" i="6" a="1"/>
  <c r="N60" i="6" a="1"/>
  <c r="N86" i="6" a="1"/>
  <c r="N98" i="6" a="1"/>
  <c r="N74" i="1" a="1"/>
  <c r="N75" i="6" a="1"/>
  <c r="N117" i="1" a="1"/>
  <c r="N97" i="1" a="1"/>
  <c r="N79" i="1" a="1"/>
  <c r="N91" i="6"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57" i="6" a="1"/>
  <c r="N116" i="6" a="1"/>
  <c r="N24" i="6" a="1"/>
  <c r="N41" i="6" a="1"/>
  <c r="N14" i="6" a="1"/>
  <c r="N111" i="6" a="1"/>
  <c r="N53" i="1" a="1"/>
  <c r="N68" i="1" a="1"/>
  <c r="N50" i="1" a="1"/>
  <c r="N26" i="6" a="1"/>
  <c r="N65" i="1" a="1"/>
  <c r="N106" i="6" a="1"/>
  <c r="N46" i="6" a="1"/>
  <c r="N69" i="6" a="1"/>
  <c r="N17" i="6" a="1"/>
  <c r="N23" i="1" a="1"/>
  <c r="N83" i="6" a="1"/>
  <c r="N43" i="6" a="1"/>
  <c r="N52" i="6" a="1"/>
  <c r="N111" i="1" a="1"/>
  <c r="N107" i="6"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11" i="6" a="1"/>
  <c r="N48" i="6" a="1"/>
  <c r="N103" i="6" a="1"/>
  <c r="N39" i="1" a="1"/>
  <c r="N94" i="6" a="1"/>
  <c r="N63" i="1" a="1"/>
  <c r="N31" i="1" a="1"/>
  <c r="N95" i="1" a="1"/>
  <c r="N80" i="6" a="1"/>
  <c r="N55" i="1" a="1"/>
  <c r="N81" i="1" a="1"/>
  <c r="N121" i="1" a="1"/>
  <c r="N58" i="6" a="1"/>
  <c r="N65" i="6" a="1"/>
  <c r="N146" i="1" a="1"/>
  <c r="N139" i="1" a="1"/>
  <c r="N106" i="1" a="1"/>
  <c r="N90" i="1" a="1"/>
  <c r="N69" i="1" a="1"/>
  <c r="N64" i="6" a="1"/>
  <c r="N77" i="6" a="1"/>
  <c r="N115" i="6" a="1"/>
  <c r="N37" i="1" a="1"/>
  <c r="N21" i="1" a="1"/>
  <c r="N82" i="6" a="1"/>
  <c r="N135" i="1" a="1"/>
  <c r="N126" i="1" a="1"/>
  <c r="N31" i="6" a="1"/>
  <c r="N70" i="6" a="1"/>
  <c r="N113" i="6" a="1"/>
  <c r="N25" i="1" a="1"/>
  <c r="N58" i="1" a="1"/>
  <c r="N101" i="6" a="1"/>
  <c r="N42" i="6" a="1"/>
  <c r="N77" i="1" a="1"/>
  <c r="N28" i="6" a="1"/>
  <c r="N51" i="6" a="1"/>
  <c r="N102" i="6" a="1"/>
  <c r="N98" i="1" a="1"/>
  <c r="N119" i="1" a="1"/>
  <c r="N76" i="6" a="1"/>
  <c r="N156" i="1" a="1"/>
  <c r="N74" i="6" a="1"/>
  <c r="N67" i="6" a="1"/>
  <c r="N73" i="1" a="1"/>
  <c r="N155" i="1" a="1"/>
  <c r="N104" i="6" a="1"/>
  <c r="N109" i="1" a="1"/>
  <c r="N30" i="1" a="1"/>
  <c r="N20" i="6" a="1"/>
  <c r="N41" i="1" a="1"/>
  <c r="N140" i="1" a="1"/>
  <c r="N88" i="6" a="1"/>
  <c r="N88" i="1" a="1"/>
  <c r="N118" i="6" a="1"/>
  <c r="N12" i="6" a="1"/>
  <c r="N128" i="1" a="1"/>
  <c r="N119" i="6" a="1"/>
  <c r="N35" i="1" a="1"/>
  <c r="N62" i="6" a="1"/>
  <c r="N154" i="1" a="1"/>
  <c r="N15" i="1" a="1"/>
  <c r="N108" i="1" a="1"/>
  <c r="N17" i="1" a="1"/>
  <c r="N13" i="6" a="1"/>
  <c r="N46" i="1" a="1"/>
  <c r="N144" i="1" a="1"/>
  <c r="N83" i="1" a="1"/>
  <c r="N61" i="6" a="1"/>
  <c r="N90" i="6" a="1"/>
  <c r="N73" i="6" a="1"/>
  <c r="N49" i="6" a="1"/>
  <c r="N49" i="1" a="1"/>
  <c r="N158" i="1" a="1"/>
  <c r="N96" i="1" a="1"/>
  <c r="N100" i="1" a="1"/>
  <c r="N143" i="1" a="1"/>
  <c r="N85" i="1" a="1"/>
  <c r="N103" i="1" a="1"/>
  <c r="N22" i="1" a="1"/>
  <c r="N50" i="6" a="1"/>
  <c r="N38" i="1" a="1"/>
  <c r="N129" i="1" a="1"/>
  <c r="N125" i="1" a="1"/>
  <c r="N94" i="1" a="1"/>
  <c r="N60" i="1" a="1"/>
  <c r="N113" i="1" a="1"/>
  <c r="N101" i="1" a="1"/>
  <c r="N52" i="1" a="1"/>
  <c r="N32" i="6" a="1"/>
  <c r="N61" i="1" a="1"/>
  <c r="N114" i="1" a="1"/>
  <c r="N92" i="1" a="1"/>
  <c r="N151" i="1" a="1"/>
  <c r="N122" i="6" a="1"/>
  <c r="N93" i="1" a="1"/>
  <c r="N56" i="6" a="1"/>
  <c r="N120" i="6" a="1"/>
  <c r="N85" i="6" a="1"/>
  <c r="N76" i="1" a="1"/>
  <c r="N45" i="6" a="1"/>
  <c r="N71" i="1" a="1"/>
  <c r="N13" i="1" a="1"/>
  <c r="N80" i="1" a="1"/>
  <c r="N54" i="1" a="1"/>
  <c r="N29" i="6" a="1"/>
  <c r="N63" i="6" a="1"/>
  <c r="N141" i="1" a="1"/>
  <c r="N89" i="6" a="1"/>
  <c r="N70" i="1" a="1"/>
  <c r="N78" i="1" a="1"/>
  <c r="N133" i="1" a="1"/>
  <c r="N127" i="1" a="1"/>
  <c r="N27" i="6" a="1"/>
  <c r="N102" i="1" a="1"/>
  <c r="N89" i="1" a="1"/>
  <c r="N51" i="1" a="1"/>
  <c r="N116" i="1" a="1"/>
  <c r="N87" i="6" a="1"/>
  <c r="N48" i="1" a="1"/>
  <c r="N35" i="6" a="1"/>
  <c r="N19" i="6" a="1"/>
  <c r="N104" i="1" a="1"/>
  <c r="N123" i="1" a="1"/>
  <c r="N72" i="6" a="1"/>
  <c r="N72" i="1" a="1"/>
  <c r="N45" i="1" a="1"/>
  <c r="N137" i="1" a="1"/>
  <c r="N11" i="1" a="1"/>
  <c r="N92" i="6" a="1"/>
  <c r="N92" i="6" l="1"/>
  <c r="N11" i="1"/>
  <c r="N137" i="1"/>
  <c r="N45" i="1"/>
  <c r="N72" i="1"/>
  <c r="N72" i="6"/>
  <c r="N123" i="1"/>
  <c r="N104" i="1"/>
  <c r="N19" i="6"/>
  <c r="N35" i="6"/>
  <c r="N48" i="1"/>
  <c r="N87" i="6"/>
  <c r="N116" i="1"/>
  <c r="N51" i="1"/>
  <c r="N89" i="1"/>
  <c r="N102" i="1"/>
  <c r="N27" i="6"/>
  <c r="N127" i="1"/>
  <c r="N133" i="1"/>
  <c r="N78" i="1"/>
  <c r="N70" i="1"/>
  <c r="N89" i="6"/>
  <c r="N141" i="1"/>
  <c r="N63" i="6"/>
  <c r="N29" i="6"/>
  <c r="N54" i="1"/>
  <c r="N80" i="1"/>
  <c r="N13" i="1"/>
  <c r="N71" i="1"/>
  <c r="N45" i="6"/>
  <c r="N76" i="1"/>
  <c r="N85" i="6"/>
  <c r="N120" i="6"/>
  <c r="N56" i="6"/>
  <c r="N93" i="1"/>
  <c r="N122" i="6"/>
  <c r="N151" i="1"/>
  <c r="N92" i="1"/>
  <c r="N114" i="1"/>
  <c r="N61" i="1"/>
  <c r="N32" i="6"/>
  <c r="N52" i="1"/>
  <c r="N101" i="1"/>
  <c r="N113" i="1"/>
  <c r="N60" i="1"/>
  <c r="N94" i="1"/>
  <c r="N125" i="1"/>
  <c r="N129" i="1"/>
  <c r="N38" i="1"/>
  <c r="N50" i="6"/>
  <c r="N22" i="1"/>
  <c r="N103" i="1"/>
  <c r="N85" i="1"/>
  <c r="N143" i="1"/>
  <c r="N100" i="1"/>
  <c r="N96" i="1"/>
  <c r="N158" i="1"/>
  <c r="N49" i="1"/>
  <c r="N49" i="6"/>
  <c r="N73" i="6"/>
  <c r="N90" i="6"/>
  <c r="N61" i="6"/>
  <c r="N83" i="1"/>
  <c r="N144" i="1"/>
  <c r="N46" i="1"/>
  <c r="N13" i="6"/>
  <c r="N17" i="1"/>
  <c r="N108" i="1"/>
  <c r="N15" i="1"/>
  <c r="N154" i="1"/>
  <c r="N62" i="6"/>
  <c r="N35" i="1"/>
  <c r="N119" i="6"/>
  <c r="N128" i="1"/>
  <c r="N12" i="6"/>
  <c r="N118" i="6"/>
  <c r="N88" i="1"/>
  <c r="N88" i="6"/>
  <c r="N140" i="1"/>
  <c r="N41" i="1"/>
  <c r="N20" i="6"/>
  <c r="N30" i="1"/>
  <c r="N109" i="1"/>
  <c r="N104" i="6"/>
  <c r="N155" i="1"/>
  <c r="N73" i="1"/>
  <c r="N67" i="6"/>
  <c r="N74" i="6"/>
  <c r="N156" i="1"/>
  <c r="N76" i="6"/>
  <c r="N119" i="1"/>
  <c r="N98" i="1"/>
  <c r="N102" i="6"/>
  <c r="N51" i="6"/>
  <c r="N28" i="6"/>
  <c r="N77" i="1"/>
  <c r="N42" i="6"/>
  <c r="N101" i="6"/>
  <c r="N58" i="1"/>
  <c r="N25" i="1"/>
  <c r="N113" i="6"/>
  <c r="N70" i="6"/>
  <c r="N31" i="6"/>
  <c r="N126" i="1"/>
  <c r="N135" i="1"/>
  <c r="N82" i="6"/>
  <c r="N21" i="1"/>
  <c r="N37" i="1"/>
  <c r="N115" i="6"/>
  <c r="N77" i="6"/>
  <c r="N64" i="6"/>
  <c r="N69" i="1"/>
  <c r="N90" i="1"/>
  <c r="N106" i="1"/>
  <c r="N139" i="1"/>
  <c r="N146" i="1"/>
  <c r="N65" i="6"/>
  <c r="N58" i="6"/>
  <c r="N121" i="1"/>
  <c r="N81" i="1"/>
  <c r="N55" i="1"/>
  <c r="N80" i="6"/>
  <c r="N95" i="1"/>
  <c r="N31" i="1"/>
  <c r="N63" i="1"/>
  <c r="N94" i="6"/>
  <c r="N39" i="1"/>
  <c r="N103" i="6"/>
  <c r="N48" i="6"/>
  <c r="N11" i="6"/>
  <c r="N107" i="1"/>
  <c r="N18" i="1"/>
  <c r="N42" i="1"/>
  <c r="N79" i="6"/>
  <c r="N81" i="6"/>
  <c r="N33" i="1"/>
  <c r="N55" i="6"/>
  <c r="N59" i="1"/>
  <c r="N66" i="6"/>
  <c r="N47" i="6"/>
  <c r="N20" i="1"/>
  <c r="N36" i="1"/>
  <c r="N75" i="1"/>
  <c r="N112" i="6"/>
  <c r="N23" i="6"/>
  <c r="N68" i="6"/>
  <c r="N117" i="6"/>
  <c r="N67" i="1"/>
  <c r="N25" i="6"/>
  <c r="N124" i="1"/>
  <c r="N99" i="1"/>
  <c r="N118" i="1"/>
  <c r="N100" i="6"/>
  <c r="N87" i="1"/>
  <c r="N95" i="6"/>
  <c r="N97" i="6"/>
  <c r="N130" i="1"/>
  <c r="N38" i="6"/>
  <c r="N115" i="1"/>
  <c r="N91" i="1"/>
  <c r="N99" i="6"/>
  <c r="N150" i="1"/>
  <c r="N36" i="6"/>
  <c r="N107" i="6"/>
  <c r="N111" i="1"/>
  <c r="N52" i="6"/>
  <c r="N43" i="6"/>
  <c r="N83" i="6"/>
  <c r="N23" i="1"/>
  <c r="N17" i="6"/>
  <c r="N69" i="6"/>
  <c r="N46" i="6"/>
  <c r="N106" i="6"/>
  <c r="N65" i="1"/>
  <c r="N26" i="6"/>
  <c r="N50" i="1"/>
  <c r="N68" i="1"/>
  <c r="N53" i="1"/>
  <c r="N111" i="6"/>
  <c r="N14" i="6"/>
  <c r="N41" i="6"/>
  <c r="N24" i="6"/>
  <c r="N116" i="6"/>
  <c r="N57"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91" i="6"/>
  <c r="N79" i="1"/>
  <c r="N97" i="1"/>
  <c r="N117" i="1"/>
  <c r="N75" i="6"/>
  <c r="N74" i="1"/>
  <c r="N98" i="6"/>
  <c r="N86" i="6"/>
  <c r="N60" i="6"/>
  <c r="N108" i="6"/>
  <c r="N56" i="1"/>
  <c r="N40" i="1"/>
  <c r="N54" i="6"/>
  <c r="N26" i="1"/>
  <c r="N66" i="1"/>
  <c r="N9" i="6"/>
  <c r="N109" i="6"/>
  <c r="N9" i="1"/>
  <c r="N19" i="1"/>
  <c r="N44" i="6"/>
  <c r="N96" i="6"/>
  <c r="N152" i="1"/>
  <c r="N84" i="6"/>
  <c r="N53" i="6"/>
  <c r="N27" i="1"/>
  <c r="N145" i="1"/>
  <c r="N10" i="6"/>
  <c r="N142" i="1"/>
  <c r="N15" i="6"/>
  <c r="N78" i="6"/>
  <c r="N105" i="6"/>
  <c r="N28" i="1"/>
  <c r="N21" i="6"/>
  <c r="N59" i="6"/>
  <c r="N122" i="1"/>
  <c r="N43" i="1"/>
  <c r="N34" i="6"/>
  <c r="N110" i="1"/>
  <c r="N86" i="1"/>
  <c r="N33" i="6"/>
  <c r="N57" i="1"/>
  <c r="N10" i="1"/>
  <c r="N120" i="1"/>
  <c r="N14"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<sst xmlns="http://schemas.openxmlformats.org/spreadsheetml/2006/main" count="235" uniqueCount="130">
  <si>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</si>
  <si>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</si>
  <si>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</si>
  <si>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</si>
  <si>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</si>
  <si>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</si>
  <si>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</si>
  <si>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</si>
  <si>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</si>
  <si>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</si>
  <si>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</si>
  <si>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</si>
  <si>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</si>
  <si>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</si>
  <si>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</si>
  <si>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</si>
  <si>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</si>
  <si>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</si>
  <si>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</si>
  <si>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</si>
  <si>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</si>
  <si>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</si>
  <si>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</si>
  <si>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</si>
  <si>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</si>
  <si>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</si>
  <si>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</si>
  <si>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</si>
  <si>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</si>
  <si>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</si>
  <si>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</si>
  <si>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</si>
  <si>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</si>
  <si>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</si>
  <si>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</si>
  <si>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</si>
  <si>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</si>
  <si>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</si>
  <si>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</si>
  <si>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</si>
  <si>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</si>
  <si>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</si>
  <si>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</si>
  <si>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</si>
  <si>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</si>
  <si>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</si>
  <si>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</si>
  <si>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</si>
  <si>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</si>
  <si>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</si>
  <si>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</si>
  <si>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</si>
  <si>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</si>
  <si>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</si>
  <si>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</si>
  <si>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</si>
  <si>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</si>
  <si>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</si>
  <si>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</si>
  <si>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</si>
  <si>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</si>
  <si>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</si>
  <si>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</si>
  <si>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</si>
  <si>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Citi Open - Washington, World Tour, USA, Hard, 27/07/2026, $2.469M, ATP 500                                                                                                                                                                                                                                                        </t>
  </si>
  <si>
    <t>Brandon Nakashima</t>
  </si>
  <si>
    <t>USA</t>
  </si>
  <si>
    <t>Taylor Harry Fritz</t>
  </si>
  <si>
    <t>Rafael Jodar</t>
  </si>
  <si>
    <t>ESP</t>
  </si>
  <si>
    <t>Alejandro Tabilo</t>
  </si>
  <si>
    <t>CHI</t>
  </si>
  <si>
    <t xml:space="preserve">Bonn Challenger, Challenger, GER, Clay, 27/07/2026, ˆ97K, Challenger 75                                                                                                                                                                                                                                                  </t>
  </si>
  <si>
    <t>Jan Choinski</t>
  </si>
  <si>
    <t>GBR</t>
  </si>
  <si>
    <t>Federico Agustin Gomez</t>
  </si>
  <si>
    <t>ARG</t>
  </si>
  <si>
    <t>Jamie Mackenzie</t>
  </si>
  <si>
    <t>GER</t>
  </si>
  <si>
    <t>&gt;900</t>
  </si>
  <si>
    <t>N/A</t>
  </si>
  <si>
    <t>Max Dahlin</t>
  </si>
  <si>
    <t>SWE</t>
  </si>
  <si>
    <t xml:space="preserve">Liberec Challenger, Challenger, CZE, Clay, 27/07/2026, ˆ97K, Challenger 75                                                                                                                                                                                                                                                  </t>
  </si>
  <si>
    <t>Jan Kumstat</t>
  </si>
  <si>
    <t>CZE</t>
  </si>
  <si>
    <t>Sumit Nagal</t>
  </si>
  <si>
    <t>IND</t>
  </si>
  <si>
    <t>Norbert Gombos</t>
  </si>
  <si>
    <t>SVK</t>
  </si>
  <si>
    <t>Gonzalo Bueno</t>
  </si>
  <si>
    <t>PER</t>
  </si>
  <si>
    <t xml:space="preserve">Mubadala DC Open - Washington, World Tour, USA, Hard, 27/07/2026, $1.637M, WTA 500                                                                                                                                                                                                                                                        </t>
  </si>
  <si>
    <t>Jessica Pegula</t>
  </si>
  <si>
    <t>Diana Shnaider</t>
  </si>
  <si>
    <t>RUS</t>
  </si>
  <si>
    <t>Naomi Osaka</t>
  </si>
  <si>
    <t>JPN</t>
  </si>
  <si>
    <t>Alexandra Eala</t>
  </si>
  <si>
    <t>PHI</t>
  </si>
  <si>
    <t xml:space="preserve">Odlum Brown VanOpen - Vancouver, Challenger, CAN, Hard, 27/07/2026, $225K, WTA 125                                                                                                                                                                                                                                                        </t>
  </si>
  <si>
    <t>Maddison Inglis</t>
  </si>
  <si>
    <t>AUS</t>
  </si>
  <si>
    <t>Taylah Preston</t>
  </si>
  <si>
    <t xml:space="preserve">The Memphis Classic - Memphis, World Tour, USA, Hard, 27/07/2026, $283K, WTA 250                                                                                                                                                                                                                                                        </t>
  </si>
  <si>
    <t>Kristina Liutova</t>
  </si>
  <si>
    <t>Elvina Kalieva</t>
  </si>
  <si>
    <t>Darja Vidmanova</t>
  </si>
  <si>
    <t>Renata Zarazua</t>
  </si>
  <si>
    <t>MEX</t>
  </si>
  <si>
    <t>Next week's Tournaments: Toronto (Montreal last year)</t>
  </si>
  <si>
    <t>Next week's Tournaments: Montreal (Toronto last year)</t>
  </si>
  <si>
    <t>x</t>
  </si>
  <si>
    <r>
      <t xml:space="preserve">Fritz 5-1. Most recent Feb 2026, indoors, Fritz in 2. Nakashima won on hard in Aug 2024, 3rd set tie break. Fritz won on hard in Oct 2021, 2 sets. Fritz won on grass in 2021, 4 sets. 12 month hard win %'s favour Fritz. Nakashima leads in 2026.
Nakashima reached the Quarter final last year. 2 sets win over Etcheverry in the 1st round. 3 sets win over Mensik. 2 sets win over De Minaur in the q final.
Semi finals in Acapulco 2026, Final in Brisbane 2026, Quarter finals in Tokyo 2025, Semi finals in Chengdu 2025.
Fritz reached the Quarter final last year. 2 sets win over Bergs in the 1st round. 2 sets win over Majchrzak in the 2nd round. 3rd set tie break win over Michelsen in the q final.
4th Round in Miami 2026, 4th Round at the Australian Open 2026, Final in Tokyo 2025, Quarter finals at the US Open 2025, 4th Round in Cincinnati 2025, Semi finals in </t>
    </r>
    <r>
      <rPr>
        <sz val="12"/>
        <color rgb="FFFF0000"/>
        <rFont val="Calibri"/>
        <family val="2"/>
        <scheme val="minor"/>
      </rPr>
      <t>Toronto</t>
    </r>
    <r>
      <rPr>
        <sz val="12"/>
        <color theme="1"/>
        <rFont val="Calibri"/>
        <family val="2"/>
        <scheme val="minor"/>
      </rPr>
      <t xml:space="preserve"> 2025.
12 month stats and 2026 stats favour Fritz on serve. The sets will be tight. Chance of 3 sets.
</t>
    </r>
    <r>
      <rPr>
        <b/>
        <sz val="12"/>
        <color theme="1"/>
        <rFont val="Calibri"/>
        <family val="2"/>
        <scheme val="minor"/>
      </rPr>
      <t>Back Fritz around 2.10 to 2.30 and remove liability at 1.70.</t>
    </r>
  </si>
  <si>
    <r>
      <t xml:space="preserve">Tabilo 1-0 (March 2026, hard, 2 sets). Hard win %'s favour Jodar.
Jodar had a surprisingly easy win over Fils in the 1st round. 2 sets win over Nishikori in the 2nd round. 3 sets win over Musetti in the q final. 
He reached the 3rd Round in Miami 2026. 2nd round of the Australian Open 2026. 
Tabilo had a 3 sets win over Griekspoor as slight underdog in the 1st round. 2 sets win over Atmane in the 2nd round. 3 sets win over Shelton in the q final as underdog. 
He reached the 3rd Round in Miami 2026, Title in Chengdu 2025.
12 month stats favour Tabilo on serve. return stats are much better for Jodar. Stats for the tournament also favour Tabilo on serve and Jodar on return. 
</t>
    </r>
    <r>
      <rPr>
        <b/>
        <sz val="12"/>
        <color theme="1"/>
        <rFont val="Calibri"/>
        <family val="2"/>
        <scheme val="minor"/>
      </rPr>
      <t xml:space="preserve">Lay Jodar around 1.25 and remove liability at 1.55. Lay set 1 winner. </t>
    </r>
  </si>
  <si>
    <r>
      <t xml:space="preserve">1st meeting. Clay win %'s favour Kumstat. 
Kumstat had a 3 sets win as underdog in the 1st round. 2 sets win as underdog in the 2nd round. 2 sets win as favourite in the q final.
CH semi in July. Most of his best results were in ITF's. 
Nagal had 2 sets wins as slight underdog in the 1st, 2nd and q final rounds. 
CH title in June. 5 CH q finals in the last 12 months.
12 month CH stats favour Kumstat on serve and are much stronger for Nagal on return. 
</t>
    </r>
    <r>
      <rPr>
        <b/>
        <sz val="12"/>
        <color theme="1"/>
        <rFont val="Calibri"/>
        <family val="2"/>
        <scheme val="minor"/>
      </rPr>
      <t xml:space="preserve">Lay Kumstat around 1.55 and remove liability at 2.00. </t>
    </r>
  </si>
  <si>
    <r>
      <t xml:space="preserve">Bueno 1-0 (Aug 2025, clay, 2 sets). Clay win %'s are even. 
Gombos reached the q final last year. This week, he has come through the qual rounds. 3 sets win as favourite in the 1st round. 2 sets win as favourite in the 2nd round. 3 sets win as huge underdog in the q final.
Bueno won the title last season. 2 sets win in the 1st round. 2 sets win as underdog in the 2nd round. His opponent in the q final retired in the 1st set. 
2nd round in Estoril 2026 as qualifier. CH final in April. CH semi in Feb. CH semi in Nov.
12 month CH stats favour Gombos on serve. Return stats are much better for Bueno. 
</t>
    </r>
    <r>
      <rPr>
        <b/>
        <sz val="12"/>
        <color theme="1"/>
        <rFont val="Calibri"/>
        <family val="2"/>
        <scheme val="minor"/>
      </rPr>
      <t>Back Bueno around 2.10 to 2.30 and remove liability at 1.70.</t>
    </r>
  </si>
  <si>
    <r>
      <t xml:space="preserve">1st meeting. Clay win %'s favour Choinski. 
Choinski lost in the 1st round last year. 2 sets wins in the 1st, 2nd and q final rounds. 
CH title in July. CH title in May. CH titles in Oct and Sep.
Gomez had a 2 sets win as underdog in the 1st round. 2 sets win in the 2nd round. 3 sets win as underdog in the q final.
2nd round in Umag 2026 as qualifier. CH semi in Nov.
12 month CH stats and stats for their last 10 favour Choinski overall. 
</t>
    </r>
    <r>
      <rPr>
        <b/>
        <sz val="12"/>
        <color theme="1"/>
        <rFont val="Calibri"/>
        <family val="2"/>
        <scheme val="minor"/>
      </rPr>
      <t xml:space="preserve">Back Choinski around 1.95 to 2.20 and remove liability at 1.65. </t>
    </r>
  </si>
  <si>
    <r>
      <t xml:space="preserve">1st meeting. Clay win %'s slightly favour Dahlin.
Mackenzie lost in the 2nd round last year. 2 sets win as underdog in the 1st round. 3 sets win as underdog in the 2nd round. 2 sets win as underdog in the q final.
Q final of the French Open juniors. 
Dahlin had a 2 sets win as underdog in the 1st round. 3rd set tie break win as underdog in the 2nd round. 3 sets win in the q final as underdog. 
12 month CH stats and ITF stats favour Dahlin on serve.
</t>
    </r>
    <r>
      <rPr>
        <b/>
        <sz val="12"/>
        <color theme="1"/>
        <rFont val="Calibri"/>
        <family val="2"/>
        <scheme val="minor"/>
      </rPr>
      <t xml:space="preserve">Lay Mackenzie around 1.65 and remove liability at 2.10. </t>
    </r>
  </si>
  <si>
    <r>
      <t xml:space="preserve">Pegula 3-0. Most recent Apr 2026, clay, 3 sets. She won on hard in 2024, 2 sets. She won on hard in Aug 2024, 2 sets. Hard win %'s favour Pegula.
Pegula lost in the 2nd round last year. 3 sets win over Frech in the 2nd round. 2 sets win over Kalinskaya in the q final.
Quarter finals in Miami 2026, Quarter finals in Indian Wells 2026, Title in Dubai 2026, Semi finals at the Australian Open 2026, Semi finals in Brisbane 2026, Final in Wuhan 2025, Semi finals in Beijing 2025, Semi finals at the US Open 2025.
Shnaider had an easy win over Potapova in the 2nd round as slight favourite. 2 sets win over Samsonova in the q final.
She reached the 3rd Round at the Australian Open 2026, Semi finals in Adelaide 2026, Semi finals in Ningbo 2025, Title in Monterrey 2025.
12 month stats and stats for their last 10 favour Pegula overall. 
</t>
    </r>
    <r>
      <rPr>
        <b/>
        <sz val="12"/>
        <color theme="1"/>
        <rFont val="Calibri"/>
        <family val="2"/>
        <scheme val="minor"/>
      </rPr>
      <t xml:space="preserve">Back Pegula around 1.85 to 1.95 and remove liability at 1.55. </t>
    </r>
  </si>
  <si>
    <r>
      <t xml:space="preserve">1st meeting. Hard win %'s favour Osaka. 
Osaka came through the 2nd round when Krueger retired in the 2nd set. 3 sets win over Cocciaretto in the q final.
She reached the 4th Round in Indian Wells 2026, 3rd Round at the Australian Open 2026, Quarter finals in Osaka 2025, Semi finals at the US Open 2025, Final in </t>
    </r>
    <r>
      <rPr>
        <sz val="12"/>
        <color rgb="FFFF0000"/>
        <rFont val="Calibri"/>
        <family val="2"/>
        <scheme val="minor"/>
      </rPr>
      <t>Montreal</t>
    </r>
    <r>
      <rPr>
        <sz val="12"/>
        <color theme="1"/>
        <rFont val="Calibri"/>
        <family val="2"/>
        <scheme val="minor"/>
      </rPr>
      <t xml:space="preserve"> 2025.
Eala had a 3 sets win over Zheng as underdog in the 1st round. 2 sets win over defending champ Fernandez in the 2nd round. 2 sets win over Svitolina as underdog in the q final. 
She reached the 4th Round in Miami 2026, 4th Round in Indian Wells 2026, Quarter finals in Dubai 2026, Quarter finals in Abu Dhabi 2026, Semi finals in Auckland 2026, Quarter finals in Sao Paulo 2025.
12 month stats favour Osaka on serve. 
</t>
    </r>
    <r>
      <rPr>
        <b/>
        <sz val="12"/>
        <color theme="1"/>
        <rFont val="Calibri"/>
        <family val="2"/>
        <scheme val="minor"/>
      </rPr>
      <t>Back Osaka around 2.10 to 2.30 and remove liability at 1.70.</t>
    </r>
  </si>
  <si>
    <r>
      <t xml:space="preserve">1st meeting. Hard win %'s favour Liutova. 
Liutova has come through the qual round. She came through the 1st round when Alexandrova retired near the end of the match. 3 sets win over Joint in the 2nd round as underdog. 2 sets win over McNally in the q final.
She plays mostly ITF's. 2 ITF titles in 2026.
Kalieva had a 2 sets win in the 1st round as favourite. 3 sets win over Sonmez as underdog in the 2nd round. 3 sets win over Stearns in the q final. 
She reached the 2nd round in Maimi 2026 as qualifier. CH q final in Oct. 
Stats for the tournament favour Kalieva. Performances have been better for Liutova.
Chance of 3 sets. 
</t>
    </r>
    <r>
      <rPr>
        <b/>
        <sz val="12"/>
        <color theme="1"/>
        <rFont val="Calibri"/>
        <family val="2"/>
        <scheme val="minor"/>
      </rPr>
      <t xml:space="preserve">Back Liutova around 2.20 to 2.30 and remove liability at 1.70. </t>
    </r>
  </si>
  <si>
    <r>
      <t xml:space="preserve">1st meeting. Hard win %'s slightly favour Vidmanova. 
Vidmanova needed 3 sets in the 1st round as favourite. 2 sets win over Stephens in the 2nd round. 3 sets win over Volynets in the q final. 
She won a CH title in June. CH semi in Oct. 2nd round in Guadalajara 2025.
Zarazua had a 2 sets win over Kessler as huge underdog. 2 sets win over Maria as underdog in the 2nd round.  2 sets win over Zakharova in the q final.
She reached the 2nd rounds in Abu Dhabi 2026, Hobart 2026 and Auckland 2026. Semi finals in Sao Paulo 2025.
12 month stats favour Vidmanova overall. 2026 stats also favour her. 
</t>
    </r>
    <r>
      <rPr>
        <b/>
        <sz val="12"/>
        <color theme="1"/>
        <rFont val="Calibri"/>
        <family val="2"/>
        <scheme val="minor"/>
      </rPr>
      <t>Back Vidmanova around 2.20 to 2.30 and remove liability at 1.70.</t>
    </r>
  </si>
  <si>
    <r>
      <t xml:space="preserve">Inglis 2-1. Most recent Nov 2025, hard, Inglis in 2. She won on hard in 2023, 2 sets. Preston won on hard in 2023, 2 sets. Hard win %'s favour Preston.
Inglis had a 2 sets win as underdog in the 1st round. 2 sets win as slight favourite in the 2nd round. 3 sets win as slight underdog in the q final. 2 sets win over Hontama in the semi final.
4th round of the Australian Open 2026 as qualifier. 
Preston had an easy win in the 1st round. 2 sets win over Hon in the 2nd round. 2 sets win over Dart as favourite in the q final. 3 sets win over Sawangkaew as underdog in the semi final.
Semi final in Hobart 2026. Most of her matches were in ITF's. 
12 month WTA stats favour Inglis on serve and strongly favour Preston on return. 12 month CH stats favour Preston overall.
</t>
    </r>
    <r>
      <rPr>
        <b/>
        <sz val="12"/>
        <color theme="1"/>
        <rFont val="Calibri"/>
        <family val="2"/>
        <scheme val="minor"/>
      </rPr>
      <t>Back Preston around 2.20 to 2.30 and remove liability at 1.70.</t>
    </r>
  </si>
  <si>
    <t xml:space="preserve">Mifel Tennis Open - Los Cabos, World Tour, MEX, Hard, 27/07/2026, $909K, ATP 250                                                                                                                                                                                                                                                        </t>
  </si>
  <si>
    <t>Arthur Gea</t>
  </si>
  <si>
    <t>FRA</t>
  </si>
  <si>
    <t>Denis Shapovalov</t>
  </si>
  <si>
    <t>CAN</t>
  </si>
  <si>
    <r>
      <t xml:space="preserve">1st meeting. Hard win %'s favour Gea.
Gea had a 3 sets win over Kwon as slight underdog in the 1st round. 3 sets win over Zheng in the 2nd round as underdog. 3 sets win over Cerundolo as underdog in the q final. 2 sets win over Wong in the semi final.
He reached a CH final in July. 2nd round of the Australian Open. CH title in Jan. CH title in Oct.
Shapovalov won the title last year. 3 sets win over Hijikata in the 1st round. Easy win over Mendez in the 2nd round. 2 sets win over Svrcina in the q final. 3 sets win over Norrie in the semi final.
3rd Round in Indian Wells 2026, 3rd Round at the US Open 2025.
12 month ATP stats favour Gea. 
Stats for the tournament slightly favour Shapovalov. He lifted his game in the semi final.
</t>
    </r>
    <r>
      <rPr>
        <b/>
        <sz val="12"/>
        <color theme="1"/>
        <rFont val="Calibri"/>
        <family val="2"/>
        <scheme val="minor"/>
      </rPr>
      <t>Back Shapovalov around 2.20 to 2.30 and remove liability at 1.65.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</si>
</sst>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9">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20" fontId="11"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0" xfId="0" applyFont="1" applyFill="1" applyAlignment="1">
      <alignment horizontal="center" vertical="center" wrapText="1"/>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0" borderId="0" xfId="9"/>
    <xf numFmtId="0" fontId="1" fillId="0" borderId="0" xfId="9" applyAlignment="1">
      <alignment horizontal="left"/>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183F19A0-F8F9-4183-ABDC-B484D74810FE}"/>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2" t="s">
        <v>111</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0" t="s">
        <v>65</v>
      </c>
      <c r="C9" s="50" t="s">
        <v>66</v>
      </c>
      <c r="D9" s="51">
        <v>0.2127</v>
      </c>
      <c r="E9" s="52" t="s">
        <v>112</v>
      </c>
      <c r="F9" s="50">
        <v>33</v>
      </c>
      <c r="G9" s="50">
        <v>22</v>
      </c>
      <c r="H9" s="50">
        <v>2.5</v>
      </c>
      <c r="I9" s="21"/>
      <c r="J9" s="21"/>
      <c r="K9" s="58">
        <v>0.97916666666666663</v>
      </c>
      <c r="L9" s="19"/>
      <c r="M9" s="19"/>
      <c r="N9" s="27" t="str" cm="1">
        <f t="array" aca="1" ref="N9" ca="1">IF(INDIRECT("M" &amp; ROW())="x", INDIRECT("B" &amp; ROW()) &amp; IF(INDIRECT("E" &amp; ROW())="x", " in 2", " in 3"), "")</f>
        <v/>
      </c>
    </row>
    <row r="10" spans="1:14" ht="327.60000000000002" x14ac:dyDescent="0.3">
      <c r="A10" s="53"/>
      <c r="B10" s="63" t="s">
        <v>67</v>
      </c>
      <c r="C10" s="53" t="s">
        <v>66</v>
      </c>
      <c r="D10" s="54">
        <v>0.7873</v>
      </c>
      <c r="E10" s="55"/>
      <c r="F10" s="53">
        <v>10</v>
      </c>
      <c r="G10" s="53">
        <v>8</v>
      </c>
      <c r="H10" s="53">
        <v>1.5880000591278076</v>
      </c>
      <c r="I10" s="21">
        <v>1.58</v>
      </c>
      <c r="J10" s="21">
        <v>1.7</v>
      </c>
      <c r="K10" s="66" t="s">
        <v>113</v>
      </c>
      <c r="L10" s="19">
        <v>7</v>
      </c>
      <c r="M10" s="65" t="s">
        <v>112</v>
      </c>
      <c r="N10" s="27" t="str" cm="1">
        <f t="array" aca="1" ref="N10" ca="1">IF(INDIRECT("M" &amp; ROW())="x", INDIRECT("B" &amp; ROW()) &amp; IF(INDIRECT("E" &amp; ROW())="x", " in 2", " in 3"), "")</f>
        <v>Taylor Harry Fritz in 3</v>
      </c>
    </row>
    <row r="11" spans="1:14" x14ac:dyDescent="0.3">
      <c r="A11" s="50">
        <v>2</v>
      </c>
      <c r="B11" s="64" t="s">
        <v>68</v>
      </c>
      <c r="C11" s="50" t="s">
        <v>69</v>
      </c>
      <c r="D11" s="51">
        <v>0.53410000000000002</v>
      </c>
      <c r="E11" s="52"/>
      <c r="F11" s="50">
        <v>24</v>
      </c>
      <c r="G11" s="50">
        <v>154</v>
      </c>
      <c r="H11" s="50">
        <v>1.3799999952316284</v>
      </c>
      <c r="I11" s="21">
        <v>1.42</v>
      </c>
      <c r="J11" s="21">
        <v>1.7</v>
      </c>
      <c r="K11" s="12"/>
      <c r="L11" s="19"/>
      <c r="M11" s="65" t="s">
        <v>112</v>
      </c>
      <c r="N11" s="27" t="str" cm="1">
        <f t="array" aca="1" ref="N11" ca="1">IF(INDIRECT("M" &amp; ROW())="x", INDIRECT("B" &amp; ROW()) &amp; IF(INDIRECT("E" &amp; ROW())="x", " in 2", " in 3"), "")</f>
        <v>Rafael Jodar in 3</v>
      </c>
    </row>
    <row r="12" spans="1:14" ht="249.6" x14ac:dyDescent="0.3">
      <c r="A12" s="53"/>
      <c r="B12" s="61" t="s">
        <v>70</v>
      </c>
      <c r="C12" s="53" t="s">
        <v>71</v>
      </c>
      <c r="D12" s="54">
        <v>0.46589999999999998</v>
      </c>
      <c r="E12" s="55" t="s">
        <v>112</v>
      </c>
      <c r="F12" s="53">
        <v>30</v>
      </c>
      <c r="G12" s="53">
        <v>48</v>
      </c>
      <c r="H12" s="53">
        <v>3.2799999713897705</v>
      </c>
      <c r="I12" s="21"/>
      <c r="J12" s="21"/>
      <c r="K12" s="66" t="s">
        <v>114</v>
      </c>
      <c r="L12" s="19">
        <v>6</v>
      </c>
      <c r="M12" s="19"/>
      <c r="N12" s="27" t="str" cm="1">
        <f t="array" aca="1" ref="N12" ca="1">IF(INDIRECT("M" &amp; ROW())="x", INDIRECT("B" &amp; ROW()) &amp; IF(INDIRECT("E" &amp; ROW())="x", " in 2", " in 3"), "")</f>
        <v/>
      </c>
    </row>
    <row r="13" spans="1:14" x14ac:dyDescent="0.3">
      <c r="A13" s="19"/>
      <c r="B13" s="19"/>
      <c r="C13" s="19"/>
      <c r="D13" s="19"/>
      <c r="E13" s="20"/>
      <c r="F13" s="19"/>
      <c r="G13" s="19"/>
      <c r="H13" s="19"/>
      <c r="I13" s="21"/>
      <c r="J13" s="21"/>
      <c r="K13" s="12"/>
      <c r="L13" s="19"/>
      <c r="M13" s="19"/>
      <c r="N13" s="27" t="str" cm="1">
        <f t="array" aca="1" ref="N13" ca="1">IF(INDIRECT("M" &amp; ROW())="x", INDIRECT("B" &amp; ROW()) &amp; IF(INDIRECT("E" &amp; ROW())="x", " in 2", " in 3"), "")</f>
        <v/>
      </c>
    </row>
    <row r="14" spans="1:14" x14ac:dyDescent="0.3">
      <c r="A14" s="19"/>
      <c r="B14" s="19"/>
      <c r="C14" s="19"/>
      <c r="D14" s="19"/>
      <c r="E14" s="20"/>
      <c r="F14" s="19"/>
      <c r="G14" s="19"/>
      <c r="H14" s="19"/>
      <c r="I14" s="21"/>
      <c r="J14" s="21"/>
      <c r="K14" s="12"/>
      <c r="L14" s="19"/>
      <c r="M14" s="19"/>
      <c r="N14" s="27" t="str" cm="1">
        <f t="array" aca="1" ref="N14" ca="1">IF(INDIRECT("M" &amp; ROW())="x", INDIRECT("B" &amp; ROW()) &amp; IF(INDIRECT("E" &amp; ROW())="x", " in 2", " in 3"), "")</f>
        <v/>
      </c>
    </row>
    <row r="15" spans="1:14" x14ac:dyDescent="0.3">
      <c r="A15" s="56" t="s">
        <v>72</v>
      </c>
      <c r="B15" s="57"/>
      <c r="C15" s="57"/>
      <c r="D15" s="57"/>
      <c r="E15" s="57"/>
      <c r="F15" s="57"/>
      <c r="G15" s="57"/>
      <c r="H15" s="57"/>
      <c r="I15" s="21"/>
      <c r="J15" s="21"/>
      <c r="K15" s="12"/>
      <c r="L15" s="19"/>
      <c r="M15" s="19"/>
      <c r="N15" s="27" t="str" cm="1">
        <f t="array" aca="1" ref="N15" ca="1">IF(INDIRECT("M" &amp; ROW())="x", INDIRECT("B" &amp; ROW()) &amp; IF(INDIRECT("E" &amp; ROW())="x", " in 2", " in 3"), "")</f>
        <v/>
      </c>
    </row>
    <row r="16" spans="1:14" x14ac:dyDescent="0.3">
      <c r="A16" s="19"/>
      <c r="B16" s="19"/>
      <c r="C16" s="19"/>
      <c r="D16" s="13" t="s">
        <v>6</v>
      </c>
      <c r="E16" s="13" t="s">
        <v>7</v>
      </c>
      <c r="F16" s="13" t="s">
        <v>8</v>
      </c>
      <c r="G16" s="13" t="s">
        <v>9</v>
      </c>
      <c r="H16" s="14" t="s">
        <v>10</v>
      </c>
      <c r="I16" s="15" t="s">
        <v>11</v>
      </c>
      <c r="J16" s="15" t="s">
        <v>12</v>
      </c>
      <c r="K16" s="16" t="s">
        <v>13</v>
      </c>
      <c r="L16" s="22" t="s">
        <v>24</v>
      </c>
      <c r="M16" s="23"/>
      <c r="N16" s="26" t="s">
        <v>25</v>
      </c>
    </row>
    <row r="17" spans="1:14" x14ac:dyDescent="0.3">
      <c r="A17" s="50">
        <v>1</v>
      </c>
      <c r="B17" s="64" t="s">
        <v>73</v>
      </c>
      <c r="C17" s="50" t="s">
        <v>74</v>
      </c>
      <c r="D17" s="51">
        <v>0.55620000000000003</v>
      </c>
      <c r="E17" s="52" t="s">
        <v>112</v>
      </c>
      <c r="F17" s="50">
        <v>88</v>
      </c>
      <c r="G17" s="50">
        <v>43</v>
      </c>
      <c r="H17" s="50">
        <v>1.3109999895095825</v>
      </c>
      <c r="I17" s="21">
        <v>1.4</v>
      </c>
      <c r="J17" s="21">
        <v>1.5</v>
      </c>
      <c r="K17" s="58">
        <v>0.5625</v>
      </c>
      <c r="L17" s="19"/>
      <c r="M17" s="65" t="s">
        <v>112</v>
      </c>
      <c r="N17" s="27" t="str" cm="1">
        <f t="array" aca="1" ref="N17" ca="1">IF(INDIRECT("M" &amp; ROW())="x", INDIRECT("B" &amp; ROW()) &amp; IF(INDIRECT("E" &amp; ROW())="x", " in 2", " in 3"), "")</f>
        <v>Jan Choinski in 2</v>
      </c>
    </row>
    <row r="18" spans="1:14" ht="187.2" x14ac:dyDescent="0.3">
      <c r="A18" s="53"/>
      <c r="B18" s="61" t="s">
        <v>75</v>
      </c>
      <c r="C18" s="53" t="s">
        <v>76</v>
      </c>
      <c r="D18" s="54">
        <v>0.44379999999999997</v>
      </c>
      <c r="E18" s="55"/>
      <c r="F18" s="53">
        <v>191</v>
      </c>
      <c r="G18" s="53">
        <v>166</v>
      </c>
      <c r="H18" s="53">
        <v>3.630000114440918</v>
      </c>
      <c r="I18" s="21"/>
      <c r="J18" s="21"/>
      <c r="K18" s="66" t="s">
        <v>117</v>
      </c>
      <c r="L18" s="19">
        <v>7.5</v>
      </c>
      <c r="M18" s="19"/>
      <c r="N18" s="27" t="str" cm="1">
        <f t="array" aca="1" ref="N18" ca="1">IF(INDIRECT("M" &amp; ROW())="x", INDIRECT("B" &amp; ROW()) &amp; IF(INDIRECT("E" &amp; ROW())="x", " in 2", " in 3"), "")</f>
        <v/>
      </c>
    </row>
    <row r="19" spans="1:14" x14ac:dyDescent="0.3">
      <c r="A19" s="50">
        <v>2</v>
      </c>
      <c r="B19" s="60" t="s">
        <v>77</v>
      </c>
      <c r="C19" s="50" t="s">
        <v>78</v>
      </c>
      <c r="D19" s="51">
        <v>0.55630000000000002</v>
      </c>
      <c r="E19" s="52" t="s">
        <v>112</v>
      </c>
      <c r="F19" s="50" t="s">
        <v>79</v>
      </c>
      <c r="G19" s="50" t="s">
        <v>80</v>
      </c>
      <c r="H19" s="50">
        <v>2.0399999618530273</v>
      </c>
      <c r="I19" s="21"/>
      <c r="J19" s="21"/>
      <c r="K19" s="12"/>
      <c r="L19" s="19"/>
      <c r="M19" s="19"/>
      <c r="N19" s="27" t="str" cm="1">
        <f t="array" aca="1" ref="N19" ca="1">IF(INDIRECT("M" &amp; ROW())="x", INDIRECT("B" &amp; ROW()) &amp; IF(INDIRECT("E" &amp; ROW())="x", " in 2", " in 3"), "")</f>
        <v/>
      </c>
    </row>
    <row r="20" spans="1:14" ht="187.2" x14ac:dyDescent="0.3">
      <c r="A20" s="53"/>
      <c r="B20" s="61" t="s">
        <v>81</v>
      </c>
      <c r="C20" s="53" t="s">
        <v>82</v>
      </c>
      <c r="D20" s="54">
        <v>0.44369999999999998</v>
      </c>
      <c r="E20" s="55"/>
      <c r="F20" s="53" t="s">
        <v>79</v>
      </c>
      <c r="G20" s="53" t="s">
        <v>80</v>
      </c>
      <c r="H20" s="53">
        <v>1.8259999752044678</v>
      </c>
      <c r="I20" s="21">
        <v>1.94</v>
      </c>
      <c r="J20" s="21">
        <v>1.95</v>
      </c>
      <c r="K20" s="66" t="s">
        <v>118</v>
      </c>
      <c r="L20" s="19">
        <v>5</v>
      </c>
      <c r="M20" s="65" t="s">
        <v>112</v>
      </c>
      <c r="N20" s="27" t="str" cm="1">
        <f t="array" aca="1" ref="N20" ca="1">IF(INDIRECT("M" &amp; ROW())="x", INDIRECT("B" &amp; ROW()) &amp; IF(INDIRECT("E" &amp; ROW())="x", " in 2", " in 3"), "")</f>
        <v>Max Dahlin in 3</v>
      </c>
    </row>
    <row r="21" spans="1:14" x14ac:dyDescent="0.3">
      <c r="A21" s="1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1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56" t="s">
        <v>83</v>
      </c>
      <c r="B23" s="57"/>
      <c r="C23" s="57"/>
      <c r="D23" s="57"/>
      <c r="E23" s="57"/>
      <c r="F23" s="57"/>
      <c r="G23" s="57"/>
      <c r="H23" s="57"/>
      <c r="I23" s="21"/>
      <c r="J23" s="21"/>
      <c r="K23" s="12"/>
      <c r="L23" s="19"/>
      <c r="M23" s="19"/>
      <c r="N23" s="27" t="str" cm="1">
        <f t="array" aca="1" ref="N23" ca="1">IF(INDIRECT("M" &amp; ROW())="x", INDIRECT("B" &amp; ROW()) &amp; IF(INDIRECT("E" &amp; ROW())="x", " in 2", " in 3"), "")</f>
        <v/>
      </c>
    </row>
    <row r="24" spans="1:14" x14ac:dyDescent="0.3">
      <c r="A24" s="19"/>
      <c r="B24" s="19"/>
      <c r="C24" s="19"/>
      <c r="D24" s="13" t="s">
        <v>6</v>
      </c>
      <c r="E24" s="13" t="s">
        <v>7</v>
      </c>
      <c r="F24" s="13" t="s">
        <v>8</v>
      </c>
      <c r="G24" s="13" t="s">
        <v>9</v>
      </c>
      <c r="H24" s="14" t="s">
        <v>10</v>
      </c>
      <c r="I24" s="15" t="s">
        <v>11</v>
      </c>
      <c r="J24" s="15" t="s">
        <v>12</v>
      </c>
      <c r="K24" s="16" t="s">
        <v>13</v>
      </c>
      <c r="L24" s="22" t="s">
        <v>24</v>
      </c>
      <c r="M24" s="23"/>
      <c r="N24" s="26" t="s">
        <v>25</v>
      </c>
    </row>
    <row r="25" spans="1:14" x14ac:dyDescent="0.3">
      <c r="A25" s="50">
        <v>1</v>
      </c>
      <c r="B25" s="60" t="s">
        <v>84</v>
      </c>
      <c r="C25" s="50" t="s">
        <v>85</v>
      </c>
      <c r="D25" s="51">
        <v>0.57989999999999997</v>
      </c>
      <c r="E25" s="52" t="s">
        <v>112</v>
      </c>
      <c r="F25" s="50">
        <v>508</v>
      </c>
      <c r="G25" s="50">
        <v>437</v>
      </c>
      <c r="H25" s="50">
        <v>1.7999999523162842</v>
      </c>
      <c r="I25" s="21">
        <v>1.91</v>
      </c>
      <c r="J25" s="21">
        <v>2.1</v>
      </c>
      <c r="K25" s="58">
        <v>0.4375</v>
      </c>
      <c r="L25" s="19"/>
      <c r="M25" s="19"/>
      <c r="N25" s="27" t="str" cm="1">
        <f t="array" aca="1" ref="N25" ca="1">IF(INDIRECT("M" &amp; ROW())="x", INDIRECT("B" &amp; ROW()) &amp; IF(INDIRECT("E" &amp; ROW())="x", " in 2", " in 3"), "")</f>
        <v/>
      </c>
    </row>
    <row r="26" spans="1:14" ht="202.8" x14ac:dyDescent="0.3">
      <c r="A26" s="53"/>
      <c r="B26" s="61" t="s">
        <v>86</v>
      </c>
      <c r="C26" s="53" t="s">
        <v>87</v>
      </c>
      <c r="D26" s="54">
        <v>0.42009999999999997</v>
      </c>
      <c r="E26" s="55"/>
      <c r="F26" s="53">
        <v>246</v>
      </c>
      <c r="G26" s="53">
        <v>152</v>
      </c>
      <c r="H26" s="53">
        <v>2.0699999332427979</v>
      </c>
      <c r="I26" s="21"/>
      <c r="J26" s="21">
        <v>1.9</v>
      </c>
      <c r="K26" s="66" t="s">
        <v>115</v>
      </c>
      <c r="L26" s="19">
        <v>7</v>
      </c>
      <c r="M26" s="65" t="s">
        <v>112</v>
      </c>
      <c r="N26" s="27" t="str" cm="1">
        <f t="array" aca="1" ref="N26" ca="1">IF(INDIRECT("M" &amp; ROW())="x", INDIRECT("B" &amp; ROW()) &amp; IF(INDIRECT("E" &amp; ROW())="x", " in 2", " in 3"), "")</f>
        <v>Sumit Nagal in 3</v>
      </c>
    </row>
    <row r="27" spans="1:14" x14ac:dyDescent="0.3">
      <c r="A27" s="50">
        <v>2</v>
      </c>
      <c r="B27" s="60" t="s">
        <v>88</v>
      </c>
      <c r="C27" s="50" t="s">
        <v>89</v>
      </c>
      <c r="D27" s="51">
        <v>0.3029</v>
      </c>
      <c r="E27" s="52" t="s">
        <v>112</v>
      </c>
      <c r="F27" s="50">
        <v>423</v>
      </c>
      <c r="G27" s="50">
        <v>185</v>
      </c>
      <c r="H27" s="50">
        <v>2.1400001049041748</v>
      </c>
      <c r="I27" s="21"/>
      <c r="J27" s="21"/>
      <c r="K27" s="12"/>
      <c r="L27" s="19"/>
      <c r="M27" s="19"/>
      <c r="N27" s="27" t="str" cm="1">
        <f t="array" aca="1" ref="N27" ca="1">IF(INDIRECT("M" &amp; ROW())="x", INDIRECT("B" &amp; ROW()) &amp; IF(INDIRECT("E" &amp; ROW())="x", " in 2", " in 3"), "")</f>
        <v/>
      </c>
    </row>
    <row r="28" spans="1:14" ht="234" x14ac:dyDescent="0.3">
      <c r="A28" s="53"/>
      <c r="B28" s="63" t="s">
        <v>90</v>
      </c>
      <c r="C28" s="53" t="s">
        <v>91</v>
      </c>
      <c r="D28" s="54">
        <v>0.69710000000000005</v>
      </c>
      <c r="E28" s="55"/>
      <c r="F28" s="53">
        <v>160</v>
      </c>
      <c r="G28" s="53">
        <v>81</v>
      </c>
      <c r="H28" s="53">
        <v>1.7519999742507935</v>
      </c>
      <c r="I28" s="21">
        <v>1.6</v>
      </c>
      <c r="J28" s="21">
        <v>1.75</v>
      </c>
      <c r="K28" s="66" t="s">
        <v>116</v>
      </c>
      <c r="L28" s="19">
        <v>7</v>
      </c>
      <c r="M28" s="65" t="s">
        <v>112</v>
      </c>
      <c r="N28" s="27" t="str" cm="1">
        <f t="array" aca="1" ref="N28" ca="1">IF(INDIRECT("M" &amp; ROW())="x", INDIRECT("B" &amp; ROW()) &amp; IF(INDIRECT("E" &amp; ROW())="x", " in 2", " in 3"), "")</f>
        <v>Gonzalo Bueno in 3</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19"/>
      <c r="C30" s="19"/>
      <c r="D30" s="19"/>
      <c r="E30" s="20"/>
      <c r="F30" s="19"/>
      <c r="G30" s="19"/>
      <c r="H30" s="19"/>
      <c r="I30" s="21"/>
      <c r="J30" s="21"/>
      <c r="K30" s="12"/>
      <c r="L30" s="19"/>
      <c r="M30" s="19"/>
      <c r="N30" s="27" t="str" cm="1">
        <f t="array" aca="1" ref="N30" ca="1">IF(INDIRECT("M" &amp; ROW())="x", INDIRECT("B" &amp; ROW()) &amp; IF(INDIRECT("E" &amp; ROW())="x", " in 2", " in 3"), "")</f>
        <v/>
      </c>
    </row>
    <row r="31" spans="1:14" x14ac:dyDescent="0.3">
      <c r="A31" s="68" t="s">
        <v>124</v>
      </c>
      <c r="B31" s="67"/>
      <c r="C31" s="67"/>
      <c r="D31" s="67"/>
      <c r="E31" s="67"/>
      <c r="F31" s="67"/>
      <c r="G31" s="67"/>
      <c r="H31" s="67"/>
      <c r="I31" s="21"/>
      <c r="J31" s="21"/>
      <c r="K31" s="12"/>
      <c r="L31" s="19"/>
      <c r="M31" s="19"/>
      <c r="N31" s="27" t="str" cm="1">
        <f t="array" aca="1" ref="N31" ca="1">IF(INDIRECT("M" &amp; ROW())="x", INDIRECT("B" &amp; ROW()) &amp; IF(INDIRECT("E" &amp; ROW())="x", " in 2", " in 3"), "")</f>
        <v/>
      </c>
    </row>
    <row r="32" spans="1:14" x14ac:dyDescent="0.3">
      <c r="A32" s="9"/>
      <c r="B32" s="19"/>
      <c r="C32" s="19"/>
      <c r="D32" s="13" t="s">
        <v>6</v>
      </c>
      <c r="E32" s="13" t="s">
        <v>7</v>
      </c>
      <c r="F32" s="13" t="s">
        <v>8</v>
      </c>
      <c r="G32" s="13" t="s">
        <v>9</v>
      </c>
      <c r="H32" s="14" t="s">
        <v>10</v>
      </c>
      <c r="I32" s="15" t="s">
        <v>11</v>
      </c>
      <c r="J32" s="15" t="s">
        <v>12</v>
      </c>
      <c r="K32" s="16" t="s">
        <v>13</v>
      </c>
      <c r="L32" s="22" t="s">
        <v>24</v>
      </c>
      <c r="M32" s="23"/>
      <c r="N32" s="26" t="s">
        <v>25</v>
      </c>
    </row>
    <row r="33" spans="1:14" x14ac:dyDescent="0.3">
      <c r="A33" s="50">
        <v>1</v>
      </c>
      <c r="B33" s="60" t="s">
        <v>125</v>
      </c>
      <c r="C33" s="50" t="s">
        <v>126</v>
      </c>
      <c r="D33" s="51">
        <v>0.60750000000000004</v>
      </c>
      <c r="E33" s="52" t="s">
        <v>112</v>
      </c>
      <c r="F33" s="50">
        <v>127</v>
      </c>
      <c r="G33" s="50">
        <v>232</v>
      </c>
      <c r="H33" s="50">
        <v>2.2000000000000002</v>
      </c>
      <c r="I33" s="21"/>
      <c r="J33" s="21"/>
      <c r="K33" s="58">
        <v>0.16666666666666666</v>
      </c>
      <c r="L33" s="19"/>
      <c r="M33" s="19"/>
      <c r="N33" s="27" t="str" cm="1">
        <f t="array" aca="1" ref="N33" ca="1">IF(INDIRECT("M" &amp; ROW())="x", INDIRECT("B" &amp; ROW()) &amp; IF(INDIRECT("E" &amp; ROW())="x", " in 2", " in 3"), "")</f>
        <v/>
      </c>
    </row>
    <row r="34" spans="1:14" ht="265.2" x14ac:dyDescent="0.3">
      <c r="A34" s="53"/>
      <c r="B34" s="63" t="s">
        <v>127</v>
      </c>
      <c r="C34" s="53" t="s">
        <v>128</v>
      </c>
      <c r="D34" s="54">
        <v>0.39250000000000002</v>
      </c>
      <c r="E34" s="55"/>
      <c r="F34" s="53">
        <v>68</v>
      </c>
      <c r="G34" s="53">
        <v>24</v>
      </c>
      <c r="H34" s="53">
        <v>1.67</v>
      </c>
      <c r="I34" s="21">
        <v>1.62</v>
      </c>
      <c r="J34" s="21">
        <v>1.7</v>
      </c>
      <c r="K34" s="66" t="s">
        <v>129</v>
      </c>
      <c r="L34" s="19">
        <v>7</v>
      </c>
      <c r="M34" s="65" t="s">
        <v>112</v>
      </c>
      <c r="N34" s="27" t="str" cm="1">
        <f t="array" aca="1" ref="N34" ca="1">IF(INDIRECT("M" &amp; ROW())="x", INDIRECT("B" &amp; ROW()) &amp; IF(INDIRECT("E" &amp; ROW())="x", " in 2", " in 3"), "")</f>
        <v>Denis Shapovalov in 3</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topLeftCell="A2" workbookViewId="0">
      <selection activeCell="K10" sqref="K10"/>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2" t="s">
        <v>110</v>
      </c>
    </row>
    <row r="7" spans="1:14" x14ac:dyDescent="0.3">
      <c r="A7" s="59" t="s">
        <v>92</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4" t="s">
        <v>93</v>
      </c>
      <c r="C9" s="50" t="s">
        <v>66</v>
      </c>
      <c r="D9" s="51">
        <v>0.92359999999999998</v>
      </c>
      <c r="E9" s="50" t="s">
        <v>112</v>
      </c>
      <c r="F9" s="50">
        <v>3</v>
      </c>
      <c r="G9" s="50">
        <v>3</v>
      </c>
      <c r="H9" s="50">
        <v>1.2649999856948853</v>
      </c>
      <c r="I9" s="21">
        <v>1.27</v>
      </c>
      <c r="J9" s="21">
        <v>1.35</v>
      </c>
      <c r="K9" s="58">
        <v>0.79166666666666663</v>
      </c>
      <c r="L9" s="19"/>
      <c r="M9" s="65" t="s">
        <v>112</v>
      </c>
      <c r="N9" s="27" t="str" cm="1">
        <f t="array" aca="1" ref="N9" ca="1">IF(INDIRECT("M" &amp; ROW())="x", INDIRECT("B" &amp; ROW()) &amp; IF(INDIRECT("E" &amp; ROW())="x", " in 2", " in 3"), "")</f>
        <v>Jessica Pegula in 2</v>
      </c>
    </row>
    <row r="10" spans="1:14" ht="265.2" x14ac:dyDescent="0.3">
      <c r="A10" s="53"/>
      <c r="B10" s="61" t="s">
        <v>94</v>
      </c>
      <c r="C10" s="53" t="s">
        <v>95</v>
      </c>
      <c r="D10" s="54">
        <v>7.6399999999999996E-2</v>
      </c>
      <c r="E10" s="53"/>
      <c r="F10" s="53">
        <v>18</v>
      </c>
      <c r="G10" s="53">
        <v>21</v>
      </c>
      <c r="H10" s="53">
        <v>4.190000057220459</v>
      </c>
      <c r="I10" s="21"/>
      <c r="J10" s="21"/>
      <c r="K10" s="66" t="s">
        <v>119</v>
      </c>
      <c r="L10" s="19">
        <v>7.5</v>
      </c>
      <c r="M10" s="19"/>
      <c r="N10" s="27" t="str" cm="1">
        <f t="array" aca="1" ref="N10" ca="1">IF(INDIRECT("M" &amp; ROW())="x", INDIRECT("B" &amp; ROW()) &amp; IF(INDIRECT("E" &amp; ROW())="x", " in 2", " in 3"), "")</f>
        <v/>
      </c>
    </row>
    <row r="11" spans="1:14" x14ac:dyDescent="0.3">
      <c r="A11" s="50">
        <v>2</v>
      </c>
      <c r="B11" s="64" t="s">
        <v>96</v>
      </c>
      <c r="C11" s="50" t="s">
        <v>97</v>
      </c>
      <c r="D11" s="51">
        <v>0.44890000000000002</v>
      </c>
      <c r="E11" s="50" t="s">
        <v>112</v>
      </c>
      <c r="F11" s="50">
        <v>13</v>
      </c>
      <c r="G11" s="50">
        <v>13</v>
      </c>
      <c r="H11" s="50">
        <v>1.4550000429153442</v>
      </c>
      <c r="I11" s="21">
        <v>1.6</v>
      </c>
      <c r="J11" s="21">
        <v>1.6</v>
      </c>
      <c r="K11" s="12"/>
      <c r="L11" s="19"/>
      <c r="M11" s="65" t="s">
        <v>112</v>
      </c>
      <c r="N11" s="27" t="str" cm="1">
        <f t="array" aca="1" ref="N11" ca="1">IF(INDIRECT("M" &amp; ROW())="x", INDIRECT("B" &amp; ROW()) &amp; IF(INDIRECT("E" &amp; ROW())="x", " in 2", " in 3"), "")</f>
        <v>Naomi Osaka in 2</v>
      </c>
    </row>
    <row r="12" spans="1:14" ht="265.2" x14ac:dyDescent="0.3">
      <c r="A12" s="53"/>
      <c r="B12" s="61" t="s">
        <v>98</v>
      </c>
      <c r="C12" s="53" t="s">
        <v>99</v>
      </c>
      <c r="D12" s="54">
        <v>0.55110000000000003</v>
      </c>
      <c r="E12" s="53"/>
      <c r="F12" s="53">
        <v>28</v>
      </c>
      <c r="G12" s="53">
        <v>42</v>
      </c>
      <c r="H12" s="53">
        <v>2.9300000667572021</v>
      </c>
      <c r="I12" s="21"/>
      <c r="J12" s="21"/>
      <c r="K12" s="66" t="s">
        <v>120</v>
      </c>
      <c r="L12" s="19">
        <v>7.5</v>
      </c>
      <c r="M12" s="19"/>
      <c r="N12" s="27" t="str" cm="1">
        <f t="array" aca="1" ref="N12" ca="1">IF(INDIRECT("M" &amp; ROW())="x", INDIRECT("B" &amp; ROW()) &amp; IF(INDIRECT("E" &amp; ROW())="x", " in 2", " in 3"), "")</f>
        <v/>
      </c>
    </row>
    <row r="13" spans="1:14" x14ac:dyDescent="0.3">
      <c r="A13" s="19"/>
      <c r="B13" s="19"/>
      <c r="C13" s="19"/>
      <c r="D13" s="19"/>
      <c r="E13" s="20"/>
      <c r="F13" s="19"/>
      <c r="G13" s="19"/>
      <c r="H13" s="19"/>
      <c r="I13" s="21"/>
      <c r="J13" s="21"/>
      <c r="K13" s="12"/>
      <c r="L13" s="19"/>
      <c r="M13" s="19"/>
      <c r="N13" s="27" t="str" cm="1">
        <f t="array" aca="1" ref="N13" ca="1">IF(INDIRECT("M" &amp; ROW())="x", INDIRECT("B" &amp; ROW()) &amp; IF(INDIRECT("E" &amp; ROW())="x", " in 2", " in 3"), "")</f>
        <v/>
      </c>
    </row>
    <row r="14" spans="1:14" x14ac:dyDescent="0.3">
      <c r="A14" s="19"/>
      <c r="B14" s="19"/>
      <c r="C14" s="19"/>
      <c r="D14" s="19"/>
      <c r="E14" s="20"/>
      <c r="F14" s="19"/>
      <c r="G14" s="19"/>
      <c r="H14" s="19"/>
      <c r="I14" s="21"/>
      <c r="J14" s="21"/>
      <c r="K14" s="12"/>
      <c r="L14" s="19"/>
      <c r="M14" s="19"/>
      <c r="N14" s="27" t="str" cm="1">
        <f t="array" aca="1" ref="N14" ca="1">IF(INDIRECT("M" &amp; ROW())="x", INDIRECT("B" &amp; ROW()) &amp; IF(INDIRECT("E" &amp; ROW())="x", " in 2", " in 3"), "")</f>
        <v/>
      </c>
    </row>
    <row r="15" spans="1:14" x14ac:dyDescent="0.3">
      <c r="A15" s="56" t="s">
        <v>100</v>
      </c>
      <c r="B15" s="57"/>
      <c r="C15" s="57"/>
      <c r="D15" s="57"/>
      <c r="E15" s="57"/>
      <c r="F15" s="57"/>
      <c r="G15" s="57"/>
      <c r="H15" s="57"/>
      <c r="I15" s="21"/>
      <c r="J15" s="21"/>
      <c r="K15" s="12"/>
      <c r="L15" s="19"/>
      <c r="M15" s="19"/>
      <c r="N15" s="27" t="str" cm="1">
        <f t="array" aca="1" ref="N15" ca="1">IF(INDIRECT("M" &amp; ROW())="x", INDIRECT("B" &amp; ROW()) &amp; IF(INDIRECT("E" &amp; ROW())="x", " in 2", " in 3"), "")</f>
        <v/>
      </c>
    </row>
    <row r="16" spans="1:14" x14ac:dyDescent="0.3">
      <c r="A16" s="19"/>
      <c r="B16" s="19"/>
      <c r="C16" s="19"/>
      <c r="D16" s="13" t="s">
        <v>6</v>
      </c>
      <c r="E16" s="13" t="s">
        <v>7</v>
      </c>
      <c r="F16" s="13" t="s">
        <v>8</v>
      </c>
      <c r="G16" s="13" t="s">
        <v>9</v>
      </c>
      <c r="H16" s="14" t="s">
        <v>10</v>
      </c>
      <c r="I16" s="15" t="s">
        <v>11</v>
      </c>
      <c r="J16" s="15" t="s">
        <v>12</v>
      </c>
      <c r="K16" s="16" t="s">
        <v>13</v>
      </c>
      <c r="L16" s="22" t="s">
        <v>24</v>
      </c>
      <c r="M16" s="23"/>
      <c r="N16" s="26" t="s">
        <v>25</v>
      </c>
    </row>
    <row r="17" spans="1:14" x14ac:dyDescent="0.3">
      <c r="A17" s="50">
        <v>1</v>
      </c>
      <c r="B17" s="60" t="s">
        <v>101</v>
      </c>
      <c r="C17" s="50" t="s">
        <v>102</v>
      </c>
      <c r="D17" s="51">
        <v>0.66900000000000004</v>
      </c>
      <c r="E17" s="50" t="s">
        <v>112</v>
      </c>
      <c r="F17" s="50">
        <v>150</v>
      </c>
      <c r="G17" s="50">
        <v>86</v>
      </c>
      <c r="H17" s="50">
        <v>2.130000114440918</v>
      </c>
      <c r="I17" s="21"/>
      <c r="J17" s="21"/>
      <c r="K17" s="58">
        <v>0.83333333333333337</v>
      </c>
      <c r="L17" s="19"/>
      <c r="M17" s="19"/>
      <c r="N17" s="27" t="str" cm="1">
        <f t="array" aca="1" ref="N17" ca="1">IF(INDIRECT("M" &amp; ROW())="x", INDIRECT("B" &amp; ROW()) &amp; IF(INDIRECT("E" &amp; ROW())="x", " in 2", " in 3"), "")</f>
        <v/>
      </c>
    </row>
    <row r="18" spans="1:14" ht="265.2" x14ac:dyDescent="0.3">
      <c r="A18" s="53"/>
      <c r="B18" s="63" t="s">
        <v>103</v>
      </c>
      <c r="C18" s="53" t="s">
        <v>102</v>
      </c>
      <c r="D18" s="54">
        <v>0.33100000000000002</v>
      </c>
      <c r="E18" s="53"/>
      <c r="F18" s="53">
        <v>119</v>
      </c>
      <c r="G18" s="53">
        <v>117</v>
      </c>
      <c r="H18" s="53">
        <v>1.7580000162124634</v>
      </c>
      <c r="I18" s="21">
        <v>1.69</v>
      </c>
      <c r="J18" s="21">
        <v>1.75</v>
      </c>
      <c r="K18" s="66" t="s">
        <v>123</v>
      </c>
      <c r="L18" s="19">
        <v>7.5</v>
      </c>
      <c r="M18" s="65" t="s">
        <v>112</v>
      </c>
      <c r="N18" s="27" t="str" cm="1">
        <f t="array" aca="1" ref="N18" ca="1">IF(INDIRECT("M" &amp; ROW())="x", INDIRECT("B" &amp; ROW()) &amp; IF(INDIRECT("E" &amp; ROW())="x", " in 2", " in 3"), "")</f>
        <v>Taylah Preston in 3</v>
      </c>
    </row>
    <row r="19" spans="1:14" x14ac:dyDescent="0.3">
      <c r="A19" s="19"/>
      <c r="B19" s="19"/>
      <c r="C19" s="19"/>
      <c r="D19" s="19"/>
      <c r="E19" s="20"/>
      <c r="F19" s="19"/>
      <c r="G19" s="19"/>
      <c r="H19" s="19"/>
      <c r="I19" s="21"/>
      <c r="J19" s="21"/>
      <c r="K19" s="12"/>
      <c r="L19" s="19"/>
      <c r="M19" s="19"/>
      <c r="N19" s="27" t="str" cm="1">
        <f t="array" aca="1" ref="N19" ca="1">IF(INDIRECT("M" &amp; ROW())="x", INDIRECT("B" &amp; ROW()) &amp; IF(INDIRECT("E" &amp; ROW())="x", " in 2", " in 3"), "")</f>
        <v/>
      </c>
    </row>
    <row r="20" spans="1:14" x14ac:dyDescent="0.3">
      <c r="A20" s="19"/>
      <c r="B20" s="19"/>
      <c r="C20" s="19"/>
      <c r="D20" s="19"/>
      <c r="E20" s="20"/>
      <c r="F20" s="19"/>
      <c r="G20" s="19"/>
      <c r="H20" s="19"/>
      <c r="I20" s="21"/>
      <c r="J20" s="21"/>
      <c r="K20" s="12"/>
      <c r="L20" s="19"/>
      <c r="M20" s="19"/>
      <c r="N20" s="27" t="str" cm="1">
        <f t="array" aca="1" ref="N20" ca="1">IF(INDIRECT("M" &amp; ROW())="x", INDIRECT("B" &amp; ROW()) &amp; IF(INDIRECT("E" &amp; ROW())="x", " in 2", " in 3"), "")</f>
        <v/>
      </c>
    </row>
    <row r="21" spans="1:14" x14ac:dyDescent="0.3">
      <c r="A21" s="56" t="s">
        <v>104</v>
      </c>
      <c r="B21" s="57"/>
      <c r="C21" s="57"/>
      <c r="D21" s="57"/>
      <c r="E21" s="57"/>
      <c r="F21" s="57"/>
      <c r="G21" s="57"/>
      <c r="H21" s="57"/>
      <c r="I21" s="21"/>
      <c r="J21" s="21"/>
      <c r="K21" s="12"/>
      <c r="L21" s="19"/>
      <c r="M21" s="19"/>
      <c r="N21" s="27" t="str" cm="1">
        <f t="array" aca="1" ref="N21" ca="1">IF(INDIRECT("M" &amp; ROW())="x", INDIRECT("B" &amp; ROW()) &amp; IF(INDIRECT("E" &amp; ROW())="x", " in 2", " in 3"), "")</f>
        <v/>
      </c>
    </row>
    <row r="22" spans="1:14" x14ac:dyDescent="0.3">
      <c r="A22" s="19"/>
      <c r="B22" s="19"/>
      <c r="C22" s="19"/>
      <c r="D22" s="13" t="s">
        <v>6</v>
      </c>
      <c r="E22" s="13" t="s">
        <v>7</v>
      </c>
      <c r="F22" s="13" t="s">
        <v>8</v>
      </c>
      <c r="G22" s="13" t="s">
        <v>9</v>
      </c>
      <c r="H22" s="14" t="s">
        <v>10</v>
      </c>
      <c r="I22" s="15" t="s">
        <v>11</v>
      </c>
      <c r="J22" s="15" t="s">
        <v>12</v>
      </c>
      <c r="K22" s="16" t="s">
        <v>13</v>
      </c>
      <c r="L22" s="22" t="s">
        <v>24</v>
      </c>
      <c r="M22" s="23"/>
      <c r="N22" s="26" t="s">
        <v>25</v>
      </c>
    </row>
    <row r="23" spans="1:14" x14ac:dyDescent="0.3">
      <c r="A23" s="50">
        <v>1</v>
      </c>
      <c r="B23" s="64" t="s">
        <v>105</v>
      </c>
      <c r="C23" s="50" t="s">
        <v>95</v>
      </c>
      <c r="D23" s="51">
        <v>0.69899999999999995</v>
      </c>
      <c r="E23" s="50"/>
      <c r="F23" s="50">
        <v>229</v>
      </c>
      <c r="G23" s="50">
        <v>601</v>
      </c>
      <c r="H23" s="50">
        <v>1.565000057220459</v>
      </c>
      <c r="I23" s="21">
        <v>1.65</v>
      </c>
      <c r="J23" s="21">
        <v>1.8</v>
      </c>
      <c r="K23" s="58">
        <v>0.79166666666666663</v>
      </c>
      <c r="L23" s="19"/>
      <c r="M23" s="65" t="s">
        <v>112</v>
      </c>
      <c r="N23" s="27" t="str" cm="1">
        <f t="array" aca="1" ref="N23" ca="1">IF(INDIRECT("M" &amp; ROW())="x", INDIRECT("B" &amp; ROW()) &amp; IF(INDIRECT("E" &amp; ROW())="x", " in 2", " in 3"), "")</f>
        <v>Kristina Liutova in 3</v>
      </c>
    </row>
    <row r="24" spans="1:14" ht="265.2" x14ac:dyDescent="0.3">
      <c r="A24" s="53"/>
      <c r="B24" s="61" t="s">
        <v>106</v>
      </c>
      <c r="C24" s="53" t="s">
        <v>66</v>
      </c>
      <c r="D24" s="54">
        <v>0.30099999999999999</v>
      </c>
      <c r="E24" s="53" t="s">
        <v>112</v>
      </c>
      <c r="F24" s="53">
        <v>132</v>
      </c>
      <c r="G24" s="53">
        <v>185</v>
      </c>
      <c r="H24" s="53">
        <v>2.5699999332427979</v>
      </c>
      <c r="I24" s="21"/>
      <c r="J24" s="21"/>
      <c r="K24" s="66" t="s">
        <v>121</v>
      </c>
      <c r="L24" s="19">
        <v>6</v>
      </c>
      <c r="M24" s="19"/>
      <c r="N24" s="27" t="str" cm="1">
        <f t="array" aca="1" ref="N24" ca="1">IF(INDIRECT("M" &amp; ROW())="x", INDIRECT("B" &amp; ROW()) &amp; IF(INDIRECT("E" &amp; ROW())="x", " in 2", " in 3"), "")</f>
        <v/>
      </c>
    </row>
    <row r="25" spans="1:14" x14ac:dyDescent="0.3">
      <c r="A25" s="50">
        <v>2</v>
      </c>
      <c r="B25" s="60" t="s">
        <v>107</v>
      </c>
      <c r="C25" s="50" t="s">
        <v>85</v>
      </c>
      <c r="D25" s="51">
        <v>0.54830000000000001</v>
      </c>
      <c r="E25" s="50"/>
      <c r="F25" s="50">
        <v>114</v>
      </c>
      <c r="G25" s="50">
        <v>89</v>
      </c>
      <c r="H25" s="50">
        <v>1.62</v>
      </c>
      <c r="I25" s="21">
        <v>1.75</v>
      </c>
      <c r="J25" s="21">
        <v>1.75</v>
      </c>
      <c r="K25" s="12"/>
      <c r="L25" s="19"/>
      <c r="M25" s="65" t="s">
        <v>112</v>
      </c>
      <c r="N25" s="27" t="str" cm="1">
        <f t="array" aca="1" ref="N25" ca="1">IF(INDIRECT("M" &amp; ROW())="x", INDIRECT("B" &amp; ROW()) &amp; IF(INDIRECT("E" &amp; ROW())="x", " in 2", " in 3"), "")</f>
        <v>Darja Vidmanova in 3</v>
      </c>
    </row>
    <row r="26" spans="1:14" ht="218.4" x14ac:dyDescent="0.3">
      <c r="A26" s="53"/>
      <c r="B26" s="61" t="s">
        <v>108</v>
      </c>
      <c r="C26" s="53" t="s">
        <v>109</v>
      </c>
      <c r="D26" s="54">
        <v>0.45169999999999999</v>
      </c>
      <c r="E26" s="53" t="s">
        <v>112</v>
      </c>
      <c r="F26" s="53">
        <v>83</v>
      </c>
      <c r="G26" s="53">
        <v>47</v>
      </c>
      <c r="H26" s="53">
        <v>2.2999999999999998</v>
      </c>
      <c r="I26" s="21"/>
      <c r="J26" s="21"/>
      <c r="K26" s="66" t="s">
        <v>122</v>
      </c>
      <c r="L26" s="19">
        <v>7</v>
      </c>
      <c r="M26" s="19"/>
      <c r="N26" s="27" t="str" cm="1">
        <f t="array" aca="1" ref="N26" ca="1">IF(INDIRECT("M" &amp; ROW())="x", INDIRECT("B" &amp; ROW()) &amp; IF(INDIRECT("E" &amp; ROW())="x", " in 2", " in 3"), "")</f>
        <v/>
      </c>
    </row>
    <row r="27" spans="1:14" x14ac:dyDescent="0.3">
      <c r="A27" s="1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1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1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19"/>
      <c r="B30" s="19"/>
      <c r="C30" s="19"/>
      <c r="D30" s="19"/>
      <c r="E30" s="20"/>
      <c r="F30" s="19"/>
      <c r="G30" s="19"/>
      <c r="H30" s="19"/>
      <c r="I30" s="11"/>
      <c r="J30" s="11"/>
      <c r="K30" s="12"/>
      <c r="L30" s="19"/>
      <c r="M30" s="19"/>
      <c r="N30" s="27" t="str" cm="1">
        <f t="array" aca="1" ref="N30" ca="1">IF(INDIRECT("M" &amp; ROW())="x", INDIRECT("B" &amp; ROW()) &amp; IF(INDIRECT("E" &amp; ROW())="x", " in 2", " in 3"), "")</f>
        <v/>
      </c>
    </row>
    <row r="31" spans="1:14" x14ac:dyDescent="0.3">
      <c r="A31" s="19"/>
      <c r="B31" s="19"/>
      <c r="C31" s="19"/>
      <c r="D31" s="19"/>
      <c r="E31" s="20"/>
      <c r="F31" s="19"/>
      <c r="G31" s="19"/>
      <c r="H31" s="19"/>
      <c r="I31" s="11"/>
      <c r="J31" s="11"/>
      <c r="K31" s="12"/>
      <c r="L31" s="19"/>
      <c r="M31" s="19"/>
      <c r="N31" s="27" t="str" cm="1">
        <f t="array" aca="1" ref="N31" ca="1">IF(INDIRECT("M" &amp; ROW())="x", INDIRECT("B" &amp; ROW()) &amp; IF(INDIRECT("E" &amp; ROW())="x", " in 2", " in 3"), "")</f>
        <v/>
      </c>
    </row>
    <row r="32" spans="1:14" x14ac:dyDescent="0.3">
      <c r="A32" s="19"/>
      <c r="B32" s="19"/>
      <c r="C32" s="19"/>
      <c r="D32" s="19"/>
      <c r="E32" s="20"/>
      <c r="F32" s="19"/>
      <c r="G32" s="19"/>
      <c r="H32" s="19"/>
      <c r="I32" s="11"/>
      <c r="J32" s="11"/>
      <c r="K32" s="12"/>
      <c r="L32" s="19"/>
      <c r="M32" s="19"/>
      <c r="N32" s="27" t="str" cm="1">
        <f t="array" aca="1" ref="N32" ca="1">IF(INDIRECT("M" &amp; ROW())="x", INDIRECT("B" &amp; ROW()) &amp; IF(INDIRECT("E" &amp; ROW())="x", " in 2", " in 3"), "")</f>
        <v/>
      </c>
    </row>
    <row r="33" spans="1:14" x14ac:dyDescent="0.3">
      <c r="A33" s="19"/>
      <c r="B33" s="19"/>
      <c r="C33" s="19"/>
      <c r="D33" s="19"/>
      <c r="E33" s="20"/>
      <c r="F33" s="19"/>
      <c r="G33" s="19"/>
      <c r="H33" s="19"/>
      <c r="I33" s="11"/>
      <c r="J33" s="11"/>
      <c r="K33" s="12"/>
      <c r="L33" s="19"/>
      <c r="M33" s="19"/>
      <c r="N33" s="27" t="str" cm="1">
        <f t="array" aca="1" ref="N33" ca="1">IF(INDIRECT("M" &amp; ROW())="x", INDIRECT("B" &amp; ROW()) &amp; IF(INDIRECT("E" &amp; ROW())="x", " in 2", " in 3"), "")</f>
        <v/>
      </c>
    </row>
    <row r="34" spans="1:14" x14ac:dyDescent="0.3">
      <c r="A34" s="19"/>
      <c r="B34" s="19"/>
      <c r="C34" s="19"/>
      <c r="D34" s="19"/>
      <c r="E34" s="20"/>
      <c r="F34" s="19"/>
      <c r="G34" s="19"/>
      <c r="H34" s="19"/>
      <c r="I34" s="11"/>
      <c r="J34" s="1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11"/>
      <c r="J35" s="1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11"/>
      <c r="J36" s="1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11"/>
      <c r="J37" s="1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11"/>
      <c r="J38" s="1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11"/>
      <c r="J39" s="1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11"/>
      <c r="J40" s="1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11"/>
      <c r="J41" s="1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11"/>
      <c r="J42" s="1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11"/>
      <c r="J43" s="1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11"/>
      <c r="J44" s="1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11"/>
      <c r="J45" s="1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11"/>
      <c r="J46" s="1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11"/>
      <c r="J47" s="1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11"/>
      <c r="J48" s="1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11"/>
      <c r="J49" s="1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11"/>
      <c r="J50" s="1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row>
    <row r="124" spans="1:14" x14ac:dyDescent="0.3">
      <c r="A124" s="9"/>
      <c r="B124" s="9"/>
      <c r="C124" s="9"/>
      <c r="D124" s="9"/>
      <c r="E124" s="10"/>
      <c r="F124" s="9"/>
      <c r="G124" s="9"/>
      <c r="H124" s="9"/>
      <c r="I124" s="11"/>
      <c r="J124" s="11"/>
      <c r="K124" s="12"/>
      <c r="L124" s="9"/>
      <c r="M124" s="9"/>
      <c r="N124" s="27"/>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t="str">
        <f t="shared" ref="N206:N235" si="0">SUBSTITUTE(O206, "x",B206)</f>
        <v/>
      </c>
    </row>
    <row r="207" spans="1:14" x14ac:dyDescent="0.3">
      <c r="A207" s="9"/>
      <c r="B207" s="9"/>
      <c r="C207" s="9"/>
      <c r="D207" s="9"/>
      <c r="E207" s="10"/>
      <c r="F207" s="9"/>
      <c r="G207" s="9"/>
      <c r="H207" s="9"/>
      <c r="I207" s="11"/>
      <c r="J207" s="11"/>
      <c r="K207" s="12"/>
      <c r="L207" s="9"/>
      <c r="M207" s="9"/>
      <c r="N207" s="27" t="str">
        <f t="shared" si="0"/>
        <v/>
      </c>
    </row>
    <row r="208" spans="1:14" x14ac:dyDescent="0.3">
      <c r="A208" s="9"/>
      <c r="B208" s="9"/>
      <c r="C208" s="9"/>
      <c r="D208" s="9"/>
      <c r="E208" s="10"/>
      <c r="F208" s="9"/>
      <c r="G208" s="9"/>
      <c r="H208" s="9"/>
      <c r="I208" s="11"/>
      <c r="J208" s="11"/>
      <c r="K208" s="12"/>
      <c r="L208" s="9"/>
      <c r="M208" s="9"/>
      <c r="N208" s="27" t="str">
        <f t="shared" si="0"/>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36"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2026-08-01T09:24:43Z</dcterms:modified>
</cp:coreProperties>
</file>