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BAAA6D8C-A432-46B8-A128-40D93B685005}" xr6:coauthVersionLast="47" xr6:coauthVersionMax="47" xr10:uidLastSave="{00000000-0000-0000-0000-000000000000}"/>
  <bookViews>
    <workbookView xWindow="-36" yWindow="0" windowWidth="23064" windowHeight="1233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4" i="1" a="1"/>
  <c r="N120" i="1" a="1"/>
  <c r="N10" i="1" a="1"/>
  <c r="N57" i="1" a="1"/>
  <c r="N33" i="6" a="1"/>
  <c r="N86" i="1" a="1"/>
  <c r="N110" i="1" a="1"/>
  <c r="N34" i="6" a="1"/>
  <c r="N43" i="1" a="1"/>
  <c r="N122" i="1" a="1"/>
  <c r="N59" i="6" a="1"/>
  <c r="N21" i="6" a="1"/>
  <c r="N28" i="1" a="1"/>
  <c r="N105" i="6" a="1"/>
  <c r="N78" i="6" a="1"/>
  <c r="N15" i="6" a="1"/>
  <c r="N142" i="1" a="1"/>
  <c r="N10" i="6" a="1"/>
  <c r="N145" i="1" a="1"/>
  <c r="N27" i="1" a="1"/>
  <c r="N53" i="6" a="1"/>
  <c r="N84" i="6" a="1"/>
  <c r="N152" i="1" a="1"/>
  <c r="N96" i="6" a="1"/>
  <c r="N44" i="6" a="1"/>
  <c r="N19" i="1" a="1"/>
  <c r="N9" i="1" a="1"/>
  <c r="N109" i="6" a="1"/>
  <c r="N9" i="6" a="1"/>
  <c r="N66" i="1" a="1"/>
  <c r="N26" i="1" a="1"/>
  <c r="N82" i="1" a="1"/>
  <c r="N62" i="1" a="1"/>
  <c r="N40" i="6" a="1"/>
  <c r="N71" i="6" a="1"/>
  <c r="N34" i="1" a="1"/>
  <c r="N30" i="6" a="1"/>
  <c r="N47" i="1" a="1"/>
  <c r="N105" i="1" a="1"/>
  <c r="N112" i="1" a="1"/>
  <c r="N39" i="6" a="1"/>
  <c r="N147" i="1"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11" i="6" a="1"/>
  <c r="N31" i="6" a="1"/>
  <c r="N48" i="6" a="1"/>
  <c r="N70" i="6" a="1"/>
  <c r="N103" i="6" a="1"/>
  <c r="N113" i="6" a="1"/>
  <c r="N39" i="1" a="1"/>
  <c r="N58" i="1" a="1"/>
  <c r="N111" i="6" a="1"/>
  <c r="N101" i="6" a="1"/>
  <c r="N53" i="1" a="1"/>
  <c r="N94" i="6" a="1"/>
  <c r="N19" i="6" a="1"/>
  <c r="N72" i="1" a="1"/>
  <c r="N111" i="1" a="1"/>
  <c r="N79" i="1" a="1"/>
  <c r="N158" i="1" a="1"/>
  <c r="N156" i="1" a="1"/>
  <c r="N137" i="1" a="1"/>
  <c r="N107" i="6" a="1"/>
  <c r="N138" i="1" a="1"/>
  <c r="N93" i="6" a="1"/>
  <c r="N132" i="1" a="1"/>
  <c r="N41" i="6" a="1"/>
  <c r="N55" i="1" a="1"/>
  <c r="N81" i="1" a="1"/>
  <c r="N121" i="1" a="1"/>
  <c r="N32" i="1" a="1"/>
  <c r="N58" i="6" a="1"/>
  <c r="N65" i="6" a="1"/>
  <c r="N146" i="1" a="1"/>
  <c r="N139" i="1" a="1"/>
  <c r="N106" i="1" a="1"/>
  <c r="N90" i="1" a="1"/>
  <c r="N69" i="1" a="1"/>
  <c r="N64" i="6" a="1"/>
  <c r="N77" i="6" a="1"/>
  <c r="N115" i="6" a="1"/>
  <c r="N37" i="1" a="1"/>
  <c r="N21" i="1" a="1"/>
  <c r="N82" i="6" a="1"/>
  <c r="N135" i="1" a="1"/>
  <c r="N126" i="1" a="1"/>
  <c r="N25" i="1" a="1"/>
  <c r="N14" i="6" a="1"/>
  <c r="N100" i="1" a="1"/>
  <c r="N136" i="1" a="1"/>
  <c r="N110" i="6" a="1"/>
  <c r="N64" i="1" a="1"/>
  <c r="N12" i="1" a="1"/>
  <c r="N134" i="1" a="1"/>
  <c r="N116" i="6" a="1"/>
  <c r="N67" i="6" a="1"/>
  <c r="N54" i="6" a="1"/>
  <c r="N16" i="1"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51" i="6" a="1"/>
  <c r="N75" i="6" a="1"/>
  <c r="N102" i="6" a="1"/>
  <c r="N83" i="6" a="1"/>
  <c r="N24" i="1" a="1"/>
  <c r="N117" i="1" a="1"/>
  <c r="N43" i="6" a="1"/>
  <c r="N133" i="1" a="1"/>
  <c r="N116" i="1" a="1"/>
  <c r="N35" i="6" a="1"/>
  <c r="N49" i="1" a="1"/>
  <c r="N91" i="6" a="1"/>
  <c r="N74" i="6" a="1"/>
  <c r="N92" i="6" a="1"/>
  <c r="N84" i="1" a="1"/>
  <c r="N153" i="1" a="1"/>
  <c r="N114" i="6" a="1"/>
  <c r="N57" i="6" a="1"/>
  <c r="N24" i="6" a="1"/>
  <c r="N73" i="1" a="1"/>
  <c r="N155" i="1" a="1"/>
  <c r="N104" i="6" a="1"/>
  <c r="N109" i="1" a="1"/>
  <c r="N30" i="1" a="1"/>
  <c r="N20" i="6" a="1"/>
  <c r="N41" i="1" a="1"/>
  <c r="N140" i="1" a="1"/>
  <c r="N88" i="6" a="1"/>
  <c r="N88" i="1" a="1"/>
  <c r="N118" i="6" a="1"/>
  <c r="N12" i="6" a="1"/>
  <c r="N128" i="1" a="1"/>
  <c r="N119" i="6" a="1"/>
  <c r="N35" i="1" a="1"/>
  <c r="N62" i="6" a="1"/>
  <c r="N154" i="1" a="1"/>
  <c r="N22" i="6" a="1"/>
  <c r="N15" i="1" a="1"/>
  <c r="N16" i="6" a="1"/>
  <c r="N108" i="1" a="1"/>
  <c r="N17" i="1" a="1"/>
  <c r="N13" i="6" a="1"/>
  <c r="N46" i="1" a="1"/>
  <c r="N144" i="1" a="1"/>
  <c r="N83" i="1" a="1"/>
  <c r="N61" i="6" a="1"/>
  <c r="N90" i="6" a="1"/>
  <c r="N98" i="1" a="1"/>
  <c r="N73" i="6" a="1"/>
  <c r="N52" i="6" a="1"/>
  <c r="N49" i="6" a="1"/>
  <c r="N119" i="1" a="1"/>
  <c r="N54" i="1" a="1"/>
  <c r="N63" i="6" a="1"/>
  <c r="N89" i="6" a="1"/>
  <c r="N127" i="1" a="1"/>
  <c r="N89" i="1" a="1"/>
  <c r="N51" i="1" a="1"/>
  <c r="N87" i="6" a="1"/>
  <c r="N123" i="1" a="1"/>
  <c r="N97" i="1" a="1"/>
  <c r="N76" i="6" a="1"/>
  <c r="N96" i="1" a="1"/>
  <c r="N11" i="1" a="1"/>
  <c r="N143" i="1" a="1"/>
  <c r="N149" i="1" a="1"/>
  <c r="N157" i="1" a="1"/>
  <c r="N148" i="1" a="1"/>
  <c r="N44" i="1" a="1"/>
  <c r="N131" i="1" a="1"/>
  <c r="N18" i="6" a="1"/>
  <c r="N85" i="1" a="1"/>
  <c r="N103" i="1" a="1"/>
  <c r="N22" i="1" a="1"/>
  <c r="N50" i="6" a="1"/>
  <c r="N38" i="1" a="1"/>
  <c r="N129" i="1" a="1"/>
  <c r="N125" i="1" a="1"/>
  <c r="N94" i="1" a="1"/>
  <c r="N60" i="1" a="1"/>
  <c r="N113" i="1" a="1"/>
  <c r="N101" i="1" a="1"/>
  <c r="N52" i="1" a="1"/>
  <c r="N32" i="6" a="1"/>
  <c r="N61" i="1" a="1"/>
  <c r="N114" i="1" a="1"/>
  <c r="N92" i="1" a="1"/>
  <c r="N151" i="1" a="1"/>
  <c r="N122" i="6" a="1"/>
  <c r="N93" i="1" a="1"/>
  <c r="N56" i="6" a="1"/>
  <c r="N120" i="6" a="1"/>
  <c r="N85" i="6" a="1"/>
  <c r="N76" i="1" a="1"/>
  <c r="N45" i="6" a="1"/>
  <c r="N71" i="1" a="1"/>
  <c r="N13" i="1" a="1"/>
  <c r="N80" i="1" a="1"/>
  <c r="N29" i="6" a="1"/>
  <c r="N141" i="1" a="1"/>
  <c r="N70" i="1" a="1"/>
  <c r="N27" i="6" a="1"/>
  <c r="N102" i="1" a="1"/>
  <c r="N48" i="1" a="1"/>
  <c r="N104" i="1" a="1"/>
  <c r="N72" i="6" a="1"/>
  <c r="N45" i="1" a="1"/>
  <c r="N121" i="6" a="1"/>
  <c r="N78" i="1" a="1"/>
  <c r="N78" i="1" l="1"/>
  <c r="N121" i="6"/>
  <c r="N45" i="1"/>
  <c r="N72" i="6"/>
  <c r="N104" i="1"/>
  <c r="N48" i="1"/>
  <c r="N102" i="1"/>
  <c r="N27" i="6"/>
  <c r="N70" i="1"/>
  <c r="N141" i="1"/>
  <c r="N29" i="6"/>
  <c r="N80" i="1"/>
  <c r="N13" i="1"/>
  <c r="N71" i="1"/>
  <c r="N45" i="6"/>
  <c r="N76" i="1"/>
  <c r="N85" i="6"/>
  <c r="N120" i="6"/>
  <c r="N56" i="6"/>
  <c r="N93" i="1"/>
  <c r="N122" i="6"/>
  <c r="N151" i="1"/>
  <c r="N92" i="1"/>
  <c r="N114" i="1"/>
  <c r="N61" i="1"/>
  <c r="N32" i="6"/>
  <c r="N52" i="1"/>
  <c r="N101" i="1"/>
  <c r="N113" i="1"/>
  <c r="N60" i="1"/>
  <c r="N94" i="1"/>
  <c r="N125" i="1"/>
  <c r="N129" i="1"/>
  <c r="N38" i="1"/>
  <c r="N50" i="6"/>
  <c r="N22" i="1"/>
  <c r="N103" i="1"/>
  <c r="N85" i="1"/>
  <c r="N18" i="6"/>
  <c r="N131" i="1"/>
  <c r="N44" i="1"/>
  <c r="N148" i="1"/>
  <c r="N157" i="1"/>
  <c r="N149" i="1"/>
  <c r="N143" i="1"/>
  <c r="N11" i="1"/>
  <c r="N96" i="1"/>
  <c r="N76" i="6"/>
  <c r="N97" i="1"/>
  <c r="N123" i="1"/>
  <c r="N87" i="6"/>
  <c r="N51" i="1"/>
  <c r="N89" i="1"/>
  <c r="N127" i="1"/>
  <c r="N89" i="6"/>
  <c r="N63" i="6"/>
  <c r="N54" i="1"/>
  <c r="N119" i="1"/>
  <c r="N49" i="6"/>
  <c r="N52" i="6"/>
  <c r="N73" i="6"/>
  <c r="N98" i="1"/>
  <c r="N90" i="6"/>
  <c r="N61" i="6"/>
  <c r="N83" i="1"/>
  <c r="N144" i="1"/>
  <c r="N46" i="1"/>
  <c r="N13" i="6"/>
  <c r="N17" i="1"/>
  <c r="N108" i="1"/>
  <c r="N16" i="6"/>
  <c r="N15" i="1"/>
  <c r="N22" i="6"/>
  <c r="N154" i="1"/>
  <c r="N62" i="6"/>
  <c r="N35" i="1"/>
  <c r="N119" i="6"/>
  <c r="N128" i="1"/>
  <c r="N12" i="6"/>
  <c r="N118" i="6"/>
  <c r="N88" i="1"/>
  <c r="N88" i="6"/>
  <c r="N140" i="1"/>
  <c r="N41" i="1"/>
  <c r="N20" i="6"/>
  <c r="N30" i="1"/>
  <c r="N109" i="1"/>
  <c r="N104" i="6"/>
  <c r="N155" i="1"/>
  <c r="N73" i="1"/>
  <c r="N24" i="6"/>
  <c r="N57" i="6"/>
  <c r="N114" i="6"/>
  <c r="N153" i="1"/>
  <c r="N84" i="1"/>
  <c r="N92" i="6"/>
  <c r="N74" i="6"/>
  <c r="N91" i="6"/>
  <c r="N49" i="1"/>
  <c r="N35" i="6"/>
  <c r="N116" i="1"/>
  <c r="N133" i="1"/>
  <c r="N43" i="6"/>
  <c r="N117" i="1"/>
  <c r="N24" i="1"/>
  <c r="N83" i="6"/>
  <c r="N102" i="6"/>
  <c r="N75" i="6"/>
  <c r="N51" i="6"/>
  <c r="N74" i="1"/>
  <c r="N28" i="6"/>
  <c r="N23" i="1"/>
  <c r="N98" i="6"/>
  <c r="N77" i="1"/>
  <c r="N17" i="6"/>
  <c r="N86" i="6"/>
  <c r="N69" i="6"/>
  <c r="N60" i="6"/>
  <c r="N46" i="6"/>
  <c r="N42" i="6"/>
  <c r="N106" i="6"/>
  <c r="N80" i="6"/>
  <c r="N108" i="6"/>
  <c r="N95" i="1"/>
  <c r="N65" i="1"/>
  <c r="N56" i="1"/>
  <c r="N31" i="1"/>
  <c r="N26" i="6"/>
  <c r="N50" i="1"/>
  <c r="N40" i="1"/>
  <c r="N63" i="1"/>
  <c r="N68" i="1"/>
  <c r="N16" i="1"/>
  <c r="N54" i="6"/>
  <c r="N67" i="6"/>
  <c r="N116" i="6"/>
  <c r="N134" i="1"/>
  <c r="N12" i="1"/>
  <c r="N64" i="1"/>
  <c r="N110" i="6"/>
  <c r="N136" i="1"/>
  <c r="N100" i="1"/>
  <c r="N14" i="6"/>
  <c r="N25" i="1"/>
  <c r="N126" i="1"/>
  <c r="N135" i="1"/>
  <c r="N82" i="6"/>
  <c r="N21" i="1"/>
  <c r="N37" i="1"/>
  <c r="N115" i="6"/>
  <c r="N77" i="6"/>
  <c r="N64" i="6"/>
  <c r="N69" i="1"/>
  <c r="N90" i="1"/>
  <c r="N106" i="1"/>
  <c r="N139" i="1"/>
  <c r="N146" i="1"/>
  <c r="N65" i="6"/>
  <c r="N58" i="6"/>
  <c r="N32" i="1"/>
  <c r="N121" i="1"/>
  <c r="N81" i="1"/>
  <c r="N55" i="1"/>
  <c r="N41" i="6"/>
  <c r="N132" i="1"/>
  <c r="N93" i="6"/>
  <c r="N138" i="1"/>
  <c r="N107" i="6"/>
  <c r="N137" i="1"/>
  <c r="N156" i="1"/>
  <c r="N158" i="1"/>
  <c r="N79" i="1"/>
  <c r="N111" i="1"/>
  <c r="N72" i="1"/>
  <c r="N19" i="6"/>
  <c r="N94" i="6"/>
  <c r="N53" i="1"/>
  <c r="N101" i="6"/>
  <c r="N111" i="6"/>
  <c r="N58" i="1"/>
  <c r="N39" i="1"/>
  <c r="N113" i="6"/>
  <c r="N103" i="6"/>
  <c r="N70" i="6"/>
  <c r="N48" i="6"/>
  <c r="N31" i="6"/>
  <c r="N11" i="6"/>
  <c r="N107" i="1"/>
  <c r="N18" i="1"/>
  <c r="N42" i="1"/>
  <c r="N79" i="6"/>
  <c r="N81" i="6"/>
  <c r="N33" i="1"/>
  <c r="N55" i="6"/>
  <c r="N59" i="1"/>
  <c r="N66" i="6"/>
  <c r="N47" i="6"/>
  <c r="N20" i="1"/>
  <c r="N36" i="1"/>
  <c r="N75" i="1"/>
  <c r="N112" i="6"/>
  <c r="N23" i="6"/>
  <c r="N68" i="6"/>
  <c r="N117" i="6"/>
  <c r="N67" i="1"/>
  <c r="N25" i="6"/>
  <c r="N124" i="1"/>
  <c r="N99" i="1"/>
  <c r="N118" i="1"/>
  <c r="N100" i="6"/>
  <c r="N87" i="1"/>
  <c r="N95" i="6"/>
  <c r="N97" i="6"/>
  <c r="N130" i="1"/>
  <c r="N38" i="6"/>
  <c r="N115" i="1"/>
  <c r="N91" i="1"/>
  <c r="N99" i="6"/>
  <c r="N150" i="1"/>
  <c r="N36" i="6"/>
  <c r="N147" i="1"/>
  <c r="N39" i="6"/>
  <c r="N112" i="1"/>
  <c r="N105" i="1"/>
  <c r="N47" i="1"/>
  <c r="N30" i="6"/>
  <c r="N34" i="1"/>
  <c r="N71" i="6"/>
  <c r="N40" i="6"/>
  <c r="N62" i="1"/>
  <c r="N82" i="1"/>
  <c r="N26" i="1"/>
  <c r="N66" i="1"/>
  <c r="N9" i="6"/>
  <c r="N109" i="6"/>
  <c r="N9" i="1"/>
  <c r="N19" i="1"/>
  <c r="N44" i="6"/>
  <c r="N96" i="6"/>
  <c r="N152" i="1"/>
  <c r="N84" i="6"/>
  <c r="N53" i="6"/>
  <c r="N27" i="1"/>
  <c r="N145" i="1"/>
  <c r="N10" i="6"/>
  <c r="N142" i="1"/>
  <c r="N15" i="6"/>
  <c r="N78" i="6"/>
  <c r="N105" i="6"/>
  <c r="N28" i="1"/>
  <c r="N21" i="6"/>
  <c r="N59" i="6"/>
  <c r="N122" i="1"/>
  <c r="N43" i="1"/>
  <c r="N34" i="6"/>
  <c r="N110" i="1"/>
  <c r="N86" i="1"/>
  <c r="N33" i="6"/>
  <c r="N57" i="1"/>
  <c r="N10" i="1"/>
  <c r="N120" i="1"/>
  <c r="N14"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<sst xmlns="http://schemas.openxmlformats.org/spreadsheetml/2006/main" count="204" uniqueCount="135">
  <si>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</si>
  <si>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</si>
  <si>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</si>
  <si>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</si>
  <si>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</si>
  <si>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</si>
  <si>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</si>
  <si>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</si>
  <si>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</si>
  <si>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</si>
  <si>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</si>
  <si>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</si>
  <si>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</si>
  <si>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</si>
  <si>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</si>
  <si>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</si>
  <si>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</si>
  <si>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</si>
  <si>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</si>
  <si>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</si>
  <si>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</si>
  <si>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</si>
  <si>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</si>
  <si>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</si>
  <si>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</si>
  <si>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</si>
  <si>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</si>
  <si>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</si>
  <si>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</si>
  <si>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</si>
  <si>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</si>
  <si>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</si>
  <si>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</si>
  <si>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</si>
  <si>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</si>
  <si>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</si>
  <si>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</si>
  <si>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</si>
  <si>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</si>
  <si>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</si>
  <si>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</si>
  <si>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</si>
  <si>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</si>
  <si>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</si>
  <si>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</si>
  <si>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</si>
  <si>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</si>
  <si>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</si>
  <si>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</si>
  <si>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</si>
  <si>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</si>
  <si>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</si>
  <si>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</si>
  <si>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</si>
  <si>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</si>
  <si>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</si>
  <si>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</si>
  <si>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</si>
  <si>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</si>
  <si>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</si>
  <si>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</si>
  <si>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</si>
  <si>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</si>
  <si>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</si>
  <si>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National Bank Open - Montreal, Masters, CAN, Hard, 03/08/2026, $9.415M, ATP Masters 1000                                                                                                                                                                                                                                               </t>
  </si>
  <si>
    <t>Tallon Griekspoor</t>
  </si>
  <si>
    <t>NED</t>
  </si>
  <si>
    <t>Matteo Arnaldi</t>
  </si>
  <si>
    <t>ITA</t>
  </si>
  <si>
    <t>Daniel Merida Aguilar</t>
  </si>
  <si>
    <t>ESP</t>
  </si>
  <si>
    <t>Alex Michelsen</t>
  </si>
  <si>
    <t>USA</t>
  </si>
  <si>
    <t>Learner Tien</t>
  </si>
  <si>
    <t>Tommy Paul</t>
  </si>
  <si>
    <t>Alexei Popyrin</t>
  </si>
  <si>
    <t>AUS</t>
  </si>
  <si>
    <t>Thiago Agustin Tirante</t>
  </si>
  <si>
    <t>ARG</t>
  </si>
  <si>
    <t>Botic Van De Zandschulp</t>
  </si>
  <si>
    <t>Hubert Hurkacz</t>
  </si>
  <si>
    <t>POL</t>
  </si>
  <si>
    <t>Terence Atmane</t>
  </si>
  <si>
    <t>FRA</t>
  </si>
  <si>
    <t>Jakub Mensik</t>
  </si>
  <si>
    <t>CZE</t>
  </si>
  <si>
    <t>Casper Ruud</t>
  </si>
  <si>
    <t>NOR</t>
  </si>
  <si>
    <t>Joao Fonseca</t>
  </si>
  <si>
    <t>BRA</t>
  </si>
  <si>
    <t>Zizou Bergs</t>
  </si>
  <si>
    <t>BEL</t>
  </si>
  <si>
    <t>Ben Shelton</t>
  </si>
  <si>
    <t xml:space="preserve">National Bank Open - Toronto, Masters, CAN, Hard, 03/08/2026, $7.433M, WTA 1000                                                                                                                                                                                                                                                       </t>
  </si>
  <si>
    <t>Caty McNally</t>
  </si>
  <si>
    <t>Alexandra Eala</t>
  </si>
  <si>
    <t>PHI</t>
  </si>
  <si>
    <t>Taylor Townsend</t>
  </si>
  <si>
    <t>Belinda Bencic</t>
  </si>
  <si>
    <t>SUI</t>
  </si>
  <si>
    <t>Iva Jovic</t>
  </si>
  <si>
    <t>Alina Korneeva</t>
  </si>
  <si>
    <t>RUS</t>
  </si>
  <si>
    <t>Maria Sakkari</t>
  </si>
  <si>
    <t>GRE</t>
  </si>
  <si>
    <t>Cori Gauff</t>
  </si>
  <si>
    <t>Mirra Andreeva</t>
  </si>
  <si>
    <t>Leylah Annie Fernandez</t>
  </si>
  <si>
    <t>CAN</t>
  </si>
  <si>
    <t>Elise Mertens</t>
  </si>
  <si>
    <t>Naomi Osaka</t>
  </si>
  <si>
    <t>JPN</t>
  </si>
  <si>
    <t>Maya Joint</t>
  </si>
  <si>
    <t>Liudmila Samsonova</t>
  </si>
  <si>
    <t>Ann Li</t>
  </si>
  <si>
    <t>Elena Rybakina</t>
  </si>
  <si>
    <t>KAZ</t>
  </si>
  <si>
    <t>x</t>
  </si>
  <si>
    <r>
      <t xml:space="preserve">1st meeting. Hard win %'s favour Korneeva. 
Jovic had a 2 sets win over Linette in the 2nd round. 
She reached the 3rd Round in Dubai 2026, Quarter finals at the Australian Open 2026, Final in Hobart 2026, Semi finals in Auckland 2026, Title in Guadalajara 2025, 3rd Round in </t>
    </r>
    <r>
      <rPr>
        <sz val="12"/>
        <color rgb="FFFF0000"/>
        <rFont val="Calibri"/>
        <family val="2"/>
        <scheme val="minor"/>
      </rPr>
      <t>Cincinnati</t>
    </r>
    <r>
      <rPr>
        <sz val="12"/>
        <color theme="1"/>
        <rFont val="Calibri"/>
        <family val="2"/>
        <scheme val="minor"/>
      </rPr>
      <t xml:space="preserve"> 2025.
Korneeva has come through the qual round. Her opponent retired in the 1st round. Easy win over Navarro as underdog in the 2nd round. 
Semi finals in Athens 2026. Most of her best results were in ITF's. 
12 month stats favour Jovic on serve. 2026 stats also favour her on serve. 
</t>
    </r>
    <r>
      <rPr>
        <b/>
        <sz val="12"/>
        <color theme="1"/>
        <rFont val="Calibri"/>
        <family val="2"/>
        <scheme val="minor"/>
      </rPr>
      <t xml:space="preserve">Back Jovic around 2.10 to 2.30 and remove liability at 1.65. </t>
    </r>
  </si>
  <si>
    <r>
      <t xml:space="preserve">1st meeting. Hard win %'s favour Rybakina. 
Li lost in the 1st round last year. 2 sets win over Cross in the 2nd round. 
3rd Round in Doha 2026, Title in Guangzhou 2025, 4th Round at the US Open 2025, Final in Cleveland 2025.
Rybakina reached the semi final last season. She needed 3 sets against Kasatkina in the 2nd round. 
Semi finals in Miami 2026, Final in Indian Wells 2026, Quarter finals in Doha 2026, Title at the Australian Open 2026, Quarter finals in Brisbane 2026, Semi finals in Tokyo 2025, Title in Ningbo 2025, Quarter finals in Wuhan 2025, 4th Round at the US Open 2025, Semi finals in </t>
    </r>
    <r>
      <rPr>
        <sz val="12"/>
        <color rgb="FFFF0000"/>
        <rFont val="Calibri"/>
        <family val="2"/>
        <scheme val="minor"/>
      </rPr>
      <t>Cincinnati</t>
    </r>
    <r>
      <rPr>
        <sz val="12"/>
        <color theme="1"/>
        <rFont val="Calibri"/>
        <family val="2"/>
        <scheme val="minor"/>
      </rPr>
      <t xml:space="preserve"> 2025.
12 month and 2026 stats are much stronger for Rybakina.
</t>
    </r>
    <r>
      <rPr>
        <b/>
        <sz val="12"/>
        <color theme="1"/>
        <rFont val="Calibri"/>
        <family val="2"/>
        <scheme val="minor"/>
      </rPr>
      <t>Back Rybakina above 1.70 or if she loses set 1.</t>
    </r>
  </si>
  <si>
    <r>
      <t xml:space="preserve">Andreeva 2-1. Most recent Apr 2026, clay, Andreeva in 2. Fernandez won on hard in Oct 2023, 3 sets. Andreeva won on clay in 2023, 2 sets. Hard win %'s favour Andreeva.
Andreeva reached the 3rd round last year. Easy win over Pliskova in the 2nd round. 
4th Round in Miami 2026, Quarter finals in Dubai 2026, 4th Round at the Australian Open 2026, Title in Adelaide 2026, Quarter finals in Brisbane 2026, 4th Round in Beijing 2025, 3rd Round at the US Open 2025.
Fernandez lost in the 1st round last season. Easy win over Zarazua in the 2nd round. 
Semi finals in Hong Kong 2025, Title in Osaka 2025, 3rd Round at the US Open 2025, Title in Washington 2025.
12 month and 2026 stats are stronger for Andreeva overall. 
</t>
    </r>
    <r>
      <rPr>
        <b/>
        <sz val="12"/>
        <color theme="1"/>
        <rFont val="Calibri"/>
        <family val="2"/>
        <scheme val="minor"/>
      </rPr>
      <t>Back Andreeva around 1.85 to 2.00 and remove liability at 1.55.</t>
    </r>
  </si>
  <si>
    <r>
      <t xml:space="preserve">Samsonova 1-0 (July 2025, grass, 2 sets). 12 month hard win %'s favour Joint. Samsonova leads in 2026.
Joint reached the 2nd round last season. 3 sets win over Starodubtseva as underdog in the 1st round. 2 sets win over Cirstea in the 2nd round as huge underdog.  
Quarter finals in Adelaide 2026, Semi finals in Hong Kong 2025, 3rd Round in Beijing 2025, Semi finals in Seoul 2025, 3rd Round in </t>
    </r>
    <r>
      <rPr>
        <sz val="12"/>
        <color rgb="FFFF0000"/>
        <rFont val="Calibri"/>
        <family val="2"/>
        <scheme val="minor"/>
      </rPr>
      <t>Cincinnati</t>
    </r>
    <r>
      <rPr>
        <sz val="12"/>
        <color theme="1"/>
        <rFont val="Calibri"/>
        <family val="2"/>
        <scheme val="minor"/>
      </rPr>
      <t xml:space="preserve"> 2025.
Samsonova lost in the 2nd round last season. 2 sets win over Tjen in the 1st round. 2 sets win over Krejcikova in the 2nd round.
Quarter finals in Abu Dhabi 2026, Quarter finals in Brisbane 2026, 3rd Round in Wuhan 2025, Quarter finals in Cleveland 2025.
12 month stats favour Samsonova on serve. 2026 stats favour her overall.
</t>
    </r>
    <r>
      <rPr>
        <b/>
        <sz val="12"/>
        <color theme="1"/>
        <rFont val="Calibri"/>
        <family val="2"/>
        <scheme val="minor"/>
      </rPr>
      <t>Back Samsonova around 1.95 to 2.20 and remove liability around 1.65.</t>
    </r>
  </si>
  <si>
    <r>
      <t xml:space="preserve">Osaka 5-4. Osaka won on grass in 2026, 2 sets. Mertens won on hard in 2024, 2 sets. Osaka won on grass in June 2024, 2 sets. Mertens won on hard in March 2024, 2 sets. One of Mertens' wins was by walkover in 2021. Hard win %'s favour Osaka. They are even in 2026.
Mertens lost in the 2nd round last year. 3 sets win over Bondar in the 2nd round.
3rd Round in Dubai 2026, 4th Round at the Australian Open 2026, 3rd Round at the US Open 2025, Quarter finals in Monterrey 2025.
Osaka reached the Final last season. 2 sets win over Udvardy in the 2nd round.  
Semi finals in Washington 2026, 4th Round in Indian Wells 2026, 3rd Round at the Australian Open 2026, Quarter finals in Osaka 2025, Semi finals at the US Open 2025.
2026 stats slightly favour Mertens. Stats for their last 10 are stronger for Osaka.
</t>
    </r>
    <r>
      <rPr>
        <b/>
        <sz val="12"/>
        <color theme="1"/>
        <rFont val="Calibri"/>
        <family val="2"/>
        <scheme val="minor"/>
      </rPr>
      <t xml:space="preserve">Back Osaka around 1.95 to 2.20 and remove liability at 1.65. </t>
    </r>
  </si>
  <si>
    <r>
      <t xml:space="preserve">Bencic 3-0. Most recent Apr 2019, clay, 2 sets. She won on grass in 2013, 2 sets. She won on clay in 2013, 3 sets. Hard win %'s favour Bencic.
Townsend had a 2 sets win over Valentova in the 1st round as underdog. 2 sets win over Bouzkova as underdog in the 2nd round. 
She reached the Final in Austin 2026, 4th Round at the US Open 2025, 3rd Round in </t>
    </r>
    <r>
      <rPr>
        <sz val="12"/>
        <color rgb="FFFF0000"/>
        <rFont val="Calibri"/>
        <family val="2"/>
        <scheme val="minor"/>
      </rPr>
      <t>Cincinnati</t>
    </r>
    <r>
      <rPr>
        <sz val="12"/>
        <color theme="1"/>
        <rFont val="Calibri"/>
        <family val="2"/>
        <scheme val="minor"/>
      </rPr>
      <t xml:space="preserve"> 2025.
Bencic reached the 3rd round last season. Easy win over Stephens in the 2nd round.
Quarter finals in Miami 2026, 4th Round in Indian Wells 2026, 3rd Round in Dubai 2026, Quarter finals in Hong Kong 2025, Title in Tokyo 2025, Quarter finals in Ningbo 2025, 3rd Round in Wuhan 2025, 4th Round in Beijing 2025.
12 month stats and 2026 stats favour Townsend on serve. 
</t>
    </r>
    <r>
      <rPr>
        <b/>
        <sz val="12"/>
        <color theme="1"/>
        <rFont val="Calibri"/>
        <family val="2"/>
        <scheme val="minor"/>
      </rPr>
      <t xml:space="preserve">Lay Bencic around 1.25 and remove liability at 1.50. Chance of 3 sets. </t>
    </r>
  </si>
  <si>
    <r>
      <t xml:space="preserve">Gauff 6-5. Gauff won their last 3 matches. She won on hard in Jan 2026, 2 sets. She won twice in March 2025, both on hard in 2 sets. Sakkari won on hard in March 2024, 3 sets. Gauff had 2 more wins on hard in 2023, 2 sets each time. Hard win %'s favour Gauff. 
Sakkari reached the 2nd round last year. Easy win over Sonmez in the 2nd round. 
Final in Athens 2026, Semi finals in Doha 2026, 3rd Round at the US Open 2025.
Gauff reached the 4th round last season. 2 sets win over Day in the 2nd round.  
Final in Miami 2026, Semi finals in Dubai 2026, Quarter finals at the Australian Open 2026, Title in Wuhan 2025, Semi finals in Beijing 2025, 4th Round at the US Open 2025, Quarter finals in Cincinnati 2025.
12 month hard stats are a little better for Sakkari on serve and strongly favour Gauff on return. 2026 stats favour Sakkari on serve. Stats for their last 10 favour Sakkari on serve.
</t>
    </r>
    <r>
      <rPr>
        <b/>
        <sz val="12"/>
        <color theme="1"/>
        <rFont val="Calibri"/>
        <family val="2"/>
        <scheme val="minor"/>
      </rPr>
      <t>Lay Gauff around 1.20 and remove liability at 1.40. Back Gauff around 1.75 to 1.90 and remove liability at 1.45.</t>
    </r>
  </si>
  <si>
    <r>
      <t xml:space="preserve">1st meeting. Hard win %'s favour Eala. 
McNally reached the 3rd round last season. 3 sets win over Maria in the 1st round. 2 sets win over Noskova in the 2nd round. 
3rd Round in Miami 2026, Quarter finals in Guangzhou 2025.
Eala lost in the 1st round last season. 3 sets win over Parks in the 2nd round. 
Title in Washington 2026, 4th Round in Miami 2026, 4th Round in Indian Wells 2026, Quarter finals in Dubai 2026, Quarter finals in Abu Dhabi 2026, Semi finals in Auckland 2026, Quarter finals in Sao Paulo 2025.
12 month stats favour Eala overall. Stats for their last 10 favour her on serve.
</t>
    </r>
    <r>
      <rPr>
        <b/>
        <sz val="12"/>
        <color theme="1"/>
        <rFont val="Calibri"/>
        <family val="2"/>
        <scheme val="minor"/>
      </rPr>
      <t>Back Eala around 1.90 to 2.10 and remove liability at 1.60.</t>
    </r>
  </si>
  <si>
    <t>Next week's Tournaments: Cincinnati</t>
  </si>
  <si>
    <r>
      <t xml:space="preserve">Arnaldi 1-0 (May 2026, clay, 4 sets). Hard win %'s favour Griekspoor.
Griekspoor lost in the 2nd round last season. 2 sets win over Sonego in the 1st round. 3 sets win over Zverev in the 2nd round. 
Final in Dubai 2026, 4th Round in Shanghai 2025.
Arnaldi reached the 3rd round last season. 3 sets win over Marozsan as underdog in the 2nd round. 
2nd round in Shanghai 2025. Limited hard success.
12 month stats favour Griekspoor on serve. Stats for their last 10 favour him overall.
</t>
    </r>
    <r>
      <rPr>
        <b/>
        <sz val="12"/>
        <color theme="1"/>
        <rFont val="Calibri"/>
        <family val="2"/>
        <scheme val="minor"/>
      </rPr>
      <t>Back Griekspoor around 2.10 to 2.30 and remove liability at 1.70.</t>
    </r>
  </si>
  <si>
    <r>
      <t xml:space="preserve">Michelsen 1-0 (March 2026, hard, 2 sets). 12 month hard win %'s favour Aguilar. They are even in 2026.
Aguilar had a 3 sets win over Draxl in the 1st round. 2 sets win over Humbert as underdog in the 2nd round. 
He won a CH title and reached a semi in Feb. CH semi in Oct. 
Michelsen reached the Quarter final last year. He needed 3 sets against Struff in the 1st round. 2 sets win over F Cerundolo in the 2nd round. 
4th Round in Miami 2026, 4th Round in Indian Wells 2026, Semi finals in Brisbane 2026.
12 month stats and stats for their last 10 favour Michelsen on serve.
</t>
    </r>
    <r>
      <rPr>
        <b/>
        <sz val="12"/>
        <color theme="1"/>
        <rFont val="Calibri"/>
        <family val="2"/>
        <scheme val="minor"/>
      </rPr>
      <t>Back Michelsen around 1.90 to 2.10 and remove liability at 1.60.</t>
    </r>
  </si>
  <si>
    <r>
      <t xml:space="preserve">Shelton 1-0 (April 2024, 3 sets). Hard win %'s favour Shelton.
Bergs lost in the 1st round last year. 3 sets win over Baez in the 2nd round. 
Quarter finals in Shanghai 2025, 3rd Round at the US Open 2025.
Shelton won the title last season. 2 sets win over Brooksby in the 2nd round.
Quarter finals in Washington 2026, Quarter finals at the Australian Open 2026, 3rd Round at the US Open 2025, Quarter finals in </t>
    </r>
    <r>
      <rPr>
        <sz val="12"/>
        <color rgb="FFFF0000"/>
        <rFont val="Calibri"/>
        <family val="2"/>
        <scheme val="minor"/>
      </rPr>
      <t>Cincinnati</t>
    </r>
    <r>
      <rPr>
        <sz val="12"/>
        <color theme="1"/>
        <rFont val="Calibri"/>
        <family val="2"/>
        <scheme val="minor"/>
      </rPr>
      <t xml:space="preserve"> 2025.
12 month stats and stats for their last 10 favour Shelton on serve.
</t>
    </r>
    <r>
      <rPr>
        <b/>
        <sz val="12"/>
        <color theme="1"/>
        <rFont val="Calibri"/>
        <family val="2"/>
        <scheme val="minor"/>
      </rPr>
      <t xml:space="preserve">Back Shelton around 1.85 to 2.00 and remove liability at 1.55. </t>
    </r>
  </si>
  <si>
    <r>
      <t xml:space="preserve">Zandschulp 1-0 (May 2021, clay, 5 sets). Hard win %'s are even. 
Zandschulp had a 3 sets win over Perricard in the 1st round. 2 sets win over Medvedev in the 2nd round. 
He reached the 2nd round in Miami 2026. 3rd Round at the Australian Open 2026, Final in Winston-Salem 2025. 
Hurkacz had a 3 sets win over Giron in the 1st round. 2 sets win over Tabilo in the 2nd round. 
He reached the 2nd round of the Australian Open 2026. 
12 month stats and stats for their last 10 favour Hurkacz on serve.
</t>
    </r>
    <r>
      <rPr>
        <b/>
        <sz val="12"/>
        <color theme="1"/>
        <rFont val="Calibri"/>
        <family val="2"/>
        <scheme val="minor"/>
      </rPr>
      <t xml:space="preserve">Back Hurkacz around 2.00 to 2.20 and remove liability at 1.65. </t>
    </r>
  </si>
  <si>
    <r>
      <t xml:space="preserve">1st meeting. Hard win %'s favour Mensik. 
Atmane lost in the 2nd round as lucky loser last year. 3 sets win over Draper in the 1st round. 2 sets win over Khachanov as underdog in the 2nd round.  
4th Round in Miami 2026, Quarter finals in Acapulco 2026, Semi finals in Cincinnati 2025.
Mensik reached the 3rd round last season. 3 sets win over Fearnley in the 2nd round. 
Quarter finals in Dubai 2026, Semi finals in Doha 2026, 4th Round at the Australian Open 2026, Title in Auckland 2026, Quarter finals in Beijing 2025.
12 month stats favour Mensik overall. Stats for their last 10 favour him on serve.
</t>
    </r>
    <r>
      <rPr>
        <b/>
        <sz val="12"/>
        <color theme="1"/>
        <rFont val="Calibri"/>
        <family val="2"/>
        <scheme val="minor"/>
      </rPr>
      <t xml:space="preserve">Back Mensik around 1.95 to 2.20 and remove liability at 1.65. </t>
    </r>
  </si>
  <si>
    <r>
      <t xml:space="preserve">Fonseca 1-0 (May 2026, clay, 4 sets). Hard win %'s favour Fonseca.
Ruud reached the 3rd round last year. Easy win over JM Cerundolo in the 2nd round. 
4th Round in Indian Wells 2026, 4th Round at the Australian Open 2026, Semi finals in Tokyo 2025.
Fonseca lost in the 1st round last season. 2 sets win over Tsitsipas in the 2nd round. 
4th Round in Indian Wells 2026, 3rd Round in Cincinnati 2025.
12 month stats favour Ruud on serve. 2026 stats are fairly even. 
Chance of 3 sets. 
</t>
    </r>
    <r>
      <rPr>
        <b/>
        <sz val="12"/>
        <color theme="1"/>
        <rFont val="Calibri"/>
        <family val="2"/>
        <scheme val="minor"/>
      </rPr>
      <t xml:space="preserve">Back Fonseca around 2.20 to 2.30 and remove liability at 1.70. </t>
    </r>
  </si>
  <si>
    <r>
      <t xml:space="preserve">1st meeting. Hard win %'s favour Tirante.
Popyrin reached the Quarter final last year. This year, he has come through the qual round. 3 sets win over Burruchaga in the 1st round. 2 sets win over Collignon in the 2nd round as underdog.
2nd round in Dubai 2026. 2nd round of the US Open 2025. 
Tirante had a 3rd set tie break win in the 1st round. 2 sets win over an injured Fritz in the 2nd round.  
He reached the 2nd round in Miami 2026. 2nd round of the Australian Open 2026. 
12month stats favour Popyrin on serve. Stats for their last 10 favour him on serve.
Chance of 3 sets. 
</t>
    </r>
    <r>
      <rPr>
        <b/>
        <sz val="12"/>
        <color theme="1"/>
        <rFont val="Calibri"/>
        <family val="2"/>
        <scheme val="minor"/>
      </rPr>
      <t xml:space="preserve">Lay Tirante around 1.65 and remove liability at 2.10. </t>
    </r>
  </si>
  <si>
    <r>
      <t xml:space="preserve">Paul 1-0 (Feb 2026, hard, 3 sets). Hard win %'s are even. 
Tien reached the 4th round last year. 3 sets win over Monfils in the 2nd round. 
Quarter finals in Indian Wells 2026, Semi finals in Delray Beach 2026, Quarter finals at the Australian Open 2026, 4th Round in Shanghai 2025, Final in Beijing 2025, Quarter finals in Hangzhou 2025.
Paul had a tight 2 sets win over Royer in the 2nd round.
He reached the Quarter finals in Miami 2026, Final in Delray Beach 2026, 4th Round at the Australian Open 2026, Semi finals in Adelaide 2026, 3rd Round at the US Open 2025.
12 month stats favour Paul on serve. Stats for 2026 favour him overall. 
</t>
    </r>
    <r>
      <rPr>
        <b/>
        <sz val="12"/>
        <color theme="1"/>
        <rFont val="Calibri"/>
        <family val="2"/>
        <scheme val="minor"/>
      </rPr>
      <t xml:space="preserve">Back Paul around 2.00 to 2.20 and remove liability at 1.65.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</si>
</sst>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5">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2" xfId="9" applyBorder="1" applyAlignment="1">
      <alignment horizontal="center" vertical="top"/>
    </xf>
    <xf numFmtId="0" fontId="1" fillId="0" borderId="0" xfId="9" applyAlignment="1">
      <alignment horizontal="left"/>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20" fontId="11"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2" borderId="0" xfId="0" applyFont="1" applyFill="1" applyAlignment="1">
      <alignment horizontal="center"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5833AD34-AB05-4F73-9F82-8122E8C01759}"/>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4" t="s">
        <v>126</v>
      </c>
    </row>
    <row r="7" spans="1:14" x14ac:dyDescent="0.3">
      <c r="A7" s="50"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49">
        <v>1</v>
      </c>
      <c r="B9" s="60" t="s">
        <v>65</v>
      </c>
      <c r="C9" s="49" t="s">
        <v>66</v>
      </c>
      <c r="D9" s="51">
        <v>0.49359999999999998</v>
      </c>
      <c r="E9" s="52"/>
      <c r="F9" s="49">
        <v>69</v>
      </c>
      <c r="G9" s="49">
        <v>41</v>
      </c>
      <c r="H9" s="49">
        <v>1.6799999475479126</v>
      </c>
      <c r="I9" s="21">
        <v>1.64</v>
      </c>
      <c r="J9" s="21">
        <v>1.75</v>
      </c>
      <c r="K9" s="56">
        <v>0.72916666666666663</v>
      </c>
      <c r="L9" s="19"/>
      <c r="M9" s="62" t="s">
        <v>117</v>
      </c>
      <c r="N9" s="27" t="str" cm="1">
        <f t="array" aca="1" ref="N9" ca="1">IF(INDIRECT("M" &amp; ROW())="x", INDIRECT("B" &amp; ROW()) &amp; IF(INDIRECT("E" &amp; ROW())="x", " in 2", " in 3"), "")</f>
        <v>Tallon Griekspoor in 3</v>
      </c>
    </row>
    <row r="10" spans="1:14" ht="202.8" x14ac:dyDescent="0.3">
      <c r="A10" s="53"/>
      <c r="B10" s="59" t="s">
        <v>67</v>
      </c>
      <c r="C10" s="53" t="s">
        <v>68</v>
      </c>
      <c r="D10" s="54">
        <v>0.50639999999999996</v>
      </c>
      <c r="E10" s="55" t="s">
        <v>117</v>
      </c>
      <c r="F10" s="53">
        <v>35</v>
      </c>
      <c r="G10" s="53">
        <v>77</v>
      </c>
      <c r="H10" s="53">
        <v>2.3299999237060547</v>
      </c>
      <c r="I10" s="21"/>
      <c r="J10" s="21"/>
      <c r="K10" s="63" t="s">
        <v>127</v>
      </c>
      <c r="L10" s="19">
        <v>7</v>
      </c>
      <c r="M10" s="19"/>
      <c r="N10" s="27" t="str" cm="1">
        <f t="array" aca="1" ref="N10" ca="1">IF(INDIRECT("M" &amp; ROW())="x", INDIRECT("B" &amp; ROW()) &amp; IF(INDIRECT("E" &amp; ROW())="x", " in 2", " in 3"), "")</f>
        <v/>
      </c>
    </row>
    <row r="11" spans="1:14" x14ac:dyDescent="0.3">
      <c r="A11" s="49">
        <v>2</v>
      </c>
      <c r="B11" s="58" t="s">
        <v>69</v>
      </c>
      <c r="C11" s="49" t="s">
        <v>70</v>
      </c>
      <c r="D11" s="51">
        <v>0.31190000000000001</v>
      </c>
      <c r="E11" s="52"/>
      <c r="F11" s="49">
        <v>63</v>
      </c>
      <c r="G11" s="49">
        <v>169</v>
      </c>
      <c r="H11" s="49">
        <v>3.25</v>
      </c>
      <c r="I11" s="21"/>
      <c r="J11" s="21"/>
      <c r="K11" s="12"/>
      <c r="L11" s="19"/>
      <c r="M11" s="19"/>
      <c r="N11" s="27" t="str" cm="1">
        <f t="array" aca="1" ref="N11" ca="1">IF(INDIRECT("M" &amp; ROW())="x", INDIRECT("B" &amp; ROW()) &amp; IF(INDIRECT("E" &amp; ROW())="x", " in 2", " in 3"), "")</f>
        <v/>
      </c>
    </row>
    <row r="12" spans="1:14" ht="218.4" x14ac:dyDescent="0.3">
      <c r="A12" s="53"/>
      <c r="B12" s="61" t="s">
        <v>71</v>
      </c>
      <c r="C12" s="53" t="s">
        <v>72</v>
      </c>
      <c r="D12" s="54">
        <v>0.68810000000000004</v>
      </c>
      <c r="E12" s="55" t="s">
        <v>117</v>
      </c>
      <c r="F12" s="53">
        <v>42</v>
      </c>
      <c r="G12" s="53">
        <v>28</v>
      </c>
      <c r="H12" s="53">
        <v>1.3860000371932983</v>
      </c>
      <c r="I12" s="21">
        <v>1.4</v>
      </c>
      <c r="J12" s="21">
        <v>1.4</v>
      </c>
      <c r="K12" s="63" t="s">
        <v>128</v>
      </c>
      <c r="L12" s="19">
        <v>7.5</v>
      </c>
      <c r="M12" s="62" t="s">
        <v>117</v>
      </c>
      <c r="N12" s="27" t="str" cm="1">
        <f t="array" aca="1" ref="N12" ca="1">IF(INDIRECT("M" &amp; ROW())="x", INDIRECT("B" &amp; ROW()) &amp; IF(INDIRECT("E" &amp; ROW())="x", " in 2", " in 3"), "")</f>
        <v>Alex Michelsen in 2</v>
      </c>
    </row>
    <row r="13" spans="1:14" x14ac:dyDescent="0.3">
      <c r="A13" s="49">
        <v>3</v>
      </c>
      <c r="B13" s="58" t="s">
        <v>90</v>
      </c>
      <c r="C13" s="49" t="s">
        <v>91</v>
      </c>
      <c r="D13" s="51">
        <v>0.40289999999999998</v>
      </c>
      <c r="E13" s="52"/>
      <c r="F13" s="49">
        <v>34</v>
      </c>
      <c r="G13" s="49">
        <v>26</v>
      </c>
      <c r="H13" s="49">
        <v>3.2200000286102295</v>
      </c>
      <c r="I13" s="21"/>
      <c r="J13" s="21"/>
      <c r="K13" s="12"/>
      <c r="L13" s="19"/>
      <c r="M13" s="19"/>
      <c r="N13" s="27" t="str" cm="1">
        <f t="array" aca="1" ref="N13" ca="1">IF(INDIRECT("M" &amp; ROW())="x", INDIRECT("B" &amp; ROW()) &amp; IF(INDIRECT("E" &amp; ROW())="x", " in 2", " in 3"), "")</f>
        <v/>
      </c>
    </row>
    <row r="14" spans="1:14" ht="202.8" x14ac:dyDescent="0.3">
      <c r="A14" s="53"/>
      <c r="B14" s="61" t="s">
        <v>92</v>
      </c>
      <c r="C14" s="53" t="s">
        <v>72</v>
      </c>
      <c r="D14" s="54">
        <v>0.59709999999999996</v>
      </c>
      <c r="E14" s="55" t="s">
        <v>117</v>
      </c>
      <c r="F14" s="53">
        <v>10</v>
      </c>
      <c r="G14" s="53">
        <v>4</v>
      </c>
      <c r="H14" s="53">
        <v>1.3999999761581421</v>
      </c>
      <c r="I14" s="21">
        <v>1.39</v>
      </c>
      <c r="J14" s="21">
        <v>1.45</v>
      </c>
      <c r="K14" s="63" t="s">
        <v>129</v>
      </c>
      <c r="L14" s="19">
        <v>7.5</v>
      </c>
      <c r="M14" s="62" t="s">
        <v>117</v>
      </c>
      <c r="N14" s="27" t="str" cm="1">
        <f t="array" aca="1" ref="N14" ca="1">IF(INDIRECT("M" &amp; ROW())="x", INDIRECT("B" &amp; ROW()) &amp; IF(INDIRECT("E" &amp; ROW())="x", " in 2", " in 3"), "")</f>
        <v>Ben Shelton in 2</v>
      </c>
    </row>
    <row r="15" spans="1:14" x14ac:dyDescent="0.3">
      <c r="A15" s="49">
        <v>4</v>
      </c>
      <c r="B15" s="58" t="s">
        <v>79</v>
      </c>
      <c r="C15" s="49" t="s">
        <v>66</v>
      </c>
      <c r="D15" s="51">
        <v>0.39600000000000002</v>
      </c>
      <c r="E15" s="52"/>
      <c r="F15" s="49">
        <v>70</v>
      </c>
      <c r="G15" s="49">
        <v>82</v>
      </c>
      <c r="H15" s="49">
        <v>3.059999942779541</v>
      </c>
      <c r="I15" s="21"/>
      <c r="J15" s="21"/>
      <c r="K15" s="12"/>
      <c r="L15" s="19"/>
      <c r="M15" s="19"/>
      <c r="N15" s="27" t="str" cm="1">
        <f t="array" aca="1" ref="N15" ca="1">IF(INDIRECT("M" &amp; ROW())="x", INDIRECT("B" &amp; ROW()) &amp; IF(INDIRECT("E" &amp; ROW())="x", " in 2", " in 3"), "")</f>
        <v/>
      </c>
    </row>
    <row r="16" spans="1:14" ht="202.8" x14ac:dyDescent="0.3">
      <c r="A16" s="53"/>
      <c r="B16" s="61" t="s">
        <v>80</v>
      </c>
      <c r="C16" s="53" t="s">
        <v>81</v>
      </c>
      <c r="D16" s="54">
        <v>0.60399999999999998</v>
      </c>
      <c r="E16" s="55" t="s">
        <v>117</v>
      </c>
      <c r="F16" s="53">
        <v>72</v>
      </c>
      <c r="G16" s="53">
        <v>241</v>
      </c>
      <c r="H16" s="53">
        <v>1.4249999523162842</v>
      </c>
      <c r="I16" s="21">
        <v>1.46</v>
      </c>
      <c r="J16" s="21">
        <v>1.5</v>
      </c>
      <c r="K16" s="63" t="s">
        <v>130</v>
      </c>
      <c r="L16" s="19">
        <v>7.5</v>
      </c>
      <c r="M16" s="62" t="s">
        <v>117</v>
      </c>
      <c r="N16" s="27" t="str" cm="1">
        <f t="array" aca="1" ref="N16" ca="1">IF(INDIRECT("M" &amp; ROW())="x", INDIRECT("B" &amp; ROW()) &amp; IF(INDIRECT("E" &amp; ROW())="x", " in 2", " in 3"), "")</f>
        <v>Hubert Hurkacz in 2</v>
      </c>
    </row>
    <row r="17" spans="1:14" x14ac:dyDescent="0.3">
      <c r="A17" s="49">
        <v>5</v>
      </c>
      <c r="B17" s="58" t="s">
        <v>82</v>
      </c>
      <c r="C17" s="49" t="s">
        <v>83</v>
      </c>
      <c r="D17" s="51">
        <v>0.40189999999999998</v>
      </c>
      <c r="E17" s="52" t="s">
        <v>117</v>
      </c>
      <c r="F17" s="49">
        <v>46</v>
      </c>
      <c r="G17" s="49">
        <v>25</v>
      </c>
      <c r="H17" s="49">
        <v>2.9300000667572021</v>
      </c>
      <c r="I17" s="21"/>
      <c r="J17" s="21"/>
      <c r="K17" s="12"/>
      <c r="L17" s="19"/>
      <c r="M17" s="19"/>
      <c r="N17" s="27" t="str" cm="1">
        <f t="array" aca="1" ref="N17" ca="1">IF(INDIRECT("M" &amp; ROW())="x", INDIRECT("B" &amp; ROW()) &amp; IF(INDIRECT("E" &amp; ROW())="x", " in 2", " in 3"), "")</f>
        <v/>
      </c>
    </row>
    <row r="18" spans="1:14" ht="265.2" x14ac:dyDescent="0.3">
      <c r="A18" s="53"/>
      <c r="B18" s="61" t="s">
        <v>84</v>
      </c>
      <c r="C18" s="53" t="s">
        <v>85</v>
      </c>
      <c r="D18" s="54">
        <v>0.59809999999999997</v>
      </c>
      <c r="E18" s="55"/>
      <c r="F18" s="53">
        <v>17</v>
      </c>
      <c r="G18" s="53">
        <v>11</v>
      </c>
      <c r="H18" s="53">
        <v>1.4539999961853027</v>
      </c>
      <c r="I18" s="21">
        <v>1.46</v>
      </c>
      <c r="J18" s="21">
        <v>1.55</v>
      </c>
      <c r="K18" s="63" t="s">
        <v>131</v>
      </c>
      <c r="L18" s="19">
        <v>7.5</v>
      </c>
      <c r="M18" s="62" t="s">
        <v>117</v>
      </c>
      <c r="N18" s="27" t="str" cm="1">
        <f t="array" aca="1" ref="N18" ca="1">IF(INDIRECT("M" &amp; ROW())="x", INDIRECT("B" &amp; ROW()) &amp; IF(INDIRECT("E" &amp; ROW())="x", " in 2", " in 3"), "")</f>
        <v>Jakub Mensik in 3</v>
      </c>
    </row>
    <row r="19" spans="1:14" x14ac:dyDescent="0.3">
      <c r="A19" s="49">
        <v>6</v>
      </c>
      <c r="B19" s="58" t="s">
        <v>86</v>
      </c>
      <c r="C19" s="49" t="s">
        <v>87</v>
      </c>
      <c r="D19" s="51">
        <v>0.43419999999999997</v>
      </c>
      <c r="E19" s="52" t="s">
        <v>117</v>
      </c>
      <c r="F19" s="49">
        <v>14</v>
      </c>
      <c r="G19" s="49">
        <v>43</v>
      </c>
      <c r="H19" s="49">
        <v>2.2000000476837158</v>
      </c>
      <c r="I19" s="21"/>
      <c r="J19" s="21"/>
      <c r="K19" s="12"/>
      <c r="L19" s="19"/>
      <c r="M19" s="19"/>
      <c r="N19" s="27" t="str" cm="1">
        <f t="array" aca="1" ref="N19" ca="1">IF(INDIRECT("M" &amp; ROW())="x", INDIRECT("B" &amp; ROW()) &amp; IF(INDIRECT("E" &amp; ROW())="x", " in 2", " in 3"), "")</f>
        <v/>
      </c>
    </row>
    <row r="20" spans="1:14" ht="218.4" x14ac:dyDescent="0.3">
      <c r="A20" s="53"/>
      <c r="B20" s="59" t="s">
        <v>88</v>
      </c>
      <c r="C20" s="53" t="s">
        <v>89</v>
      </c>
      <c r="D20" s="54">
        <v>0.56579999999999997</v>
      </c>
      <c r="E20" s="55"/>
      <c r="F20" s="53">
        <v>27</v>
      </c>
      <c r="G20" s="53">
        <v>44</v>
      </c>
      <c r="H20" s="53">
        <v>1.7510000467300415</v>
      </c>
      <c r="I20" s="21">
        <v>1.74</v>
      </c>
      <c r="J20" s="21">
        <v>1.8</v>
      </c>
      <c r="K20" s="63" t="s">
        <v>132</v>
      </c>
      <c r="L20" s="19">
        <v>5</v>
      </c>
      <c r="M20" s="62" t="s">
        <v>117</v>
      </c>
      <c r="N20" s="27" t="str" cm="1">
        <f t="array" aca="1" ref="N20" ca="1">IF(INDIRECT("M" &amp; ROW())="x", INDIRECT("B" &amp; ROW()) &amp; IF(INDIRECT("E" &amp; ROW())="x", " in 2", " in 3"), "")</f>
        <v>Joao Fonseca in 3</v>
      </c>
    </row>
    <row r="21" spans="1:14" x14ac:dyDescent="0.3">
      <c r="A21" s="49">
        <v>7</v>
      </c>
      <c r="B21" s="58" t="s">
        <v>75</v>
      </c>
      <c r="C21" s="49" t="s">
        <v>76</v>
      </c>
      <c r="D21" s="51">
        <v>0.50649999999999995</v>
      </c>
      <c r="E21" s="52"/>
      <c r="F21" s="49">
        <v>139</v>
      </c>
      <c r="G21" s="49">
        <v>65</v>
      </c>
      <c r="H21" s="49">
        <v>1.8059999942779541</v>
      </c>
      <c r="I21" s="21">
        <v>1.8</v>
      </c>
      <c r="J21" s="21">
        <v>1.8</v>
      </c>
      <c r="K21" s="12"/>
      <c r="L21" s="19"/>
      <c r="M21" s="62" t="s">
        <v>117</v>
      </c>
      <c r="N21" s="27" t="str" cm="1">
        <f t="array" aca="1" ref="N21" ca="1">IF(INDIRECT("M" &amp; ROW())="x", INDIRECT("B" &amp; ROW()) &amp; IF(INDIRECT("E" &amp; ROW())="x", " in 2", " in 3"), "")</f>
        <v>Alexei Popyrin in 3</v>
      </c>
    </row>
    <row r="22" spans="1:14" ht="249.6" x14ac:dyDescent="0.3">
      <c r="A22" s="53"/>
      <c r="B22" s="59" t="s">
        <v>77</v>
      </c>
      <c r="C22" s="53" t="s">
        <v>78</v>
      </c>
      <c r="D22" s="54">
        <v>0.49349999999999999</v>
      </c>
      <c r="E22" s="55" t="s">
        <v>117</v>
      </c>
      <c r="F22" s="53">
        <v>65</v>
      </c>
      <c r="G22" s="53">
        <v>135</v>
      </c>
      <c r="H22" s="53">
        <v>2.119999885559082</v>
      </c>
      <c r="I22" s="21"/>
      <c r="J22" s="21"/>
      <c r="K22" s="63" t="s">
        <v>133</v>
      </c>
      <c r="L22" s="19">
        <v>7</v>
      </c>
      <c r="M22" s="19"/>
      <c r="N22" s="27" t="str" cm="1">
        <f t="array" aca="1" ref="N22" ca="1">IF(INDIRECT("M" &amp; ROW())="x", INDIRECT("B" &amp; ROW()) &amp; IF(INDIRECT("E" &amp; ROW())="x", " in 2", " in 3"), "")</f>
        <v/>
      </c>
    </row>
    <row r="23" spans="1:14" x14ac:dyDescent="0.3">
      <c r="A23" s="49">
        <v>8</v>
      </c>
      <c r="B23" s="58" t="s">
        <v>73</v>
      </c>
      <c r="C23" s="49" t="s">
        <v>72</v>
      </c>
      <c r="D23" s="51">
        <v>0.4466</v>
      </c>
      <c r="E23" s="52" t="s">
        <v>117</v>
      </c>
      <c r="F23" s="49">
        <v>19</v>
      </c>
      <c r="G23" s="49">
        <v>18</v>
      </c>
      <c r="H23" s="49">
        <v>2.5799999237060547</v>
      </c>
      <c r="I23" s="21"/>
      <c r="J23" s="21"/>
      <c r="K23" s="12"/>
      <c r="L23" s="19"/>
      <c r="M23" s="19"/>
      <c r="N23" s="27" t="str" cm="1">
        <f t="array" aca="1" ref="N23" ca="1">IF(INDIRECT("M" &amp; ROW())="x", INDIRECT("B" &amp; ROW()) &amp; IF(INDIRECT("E" &amp; ROW())="x", " in 2", " in 3"), "")</f>
        <v/>
      </c>
    </row>
    <row r="24" spans="1:14" ht="234" x14ac:dyDescent="0.3">
      <c r="A24" s="53"/>
      <c r="B24" s="61" t="s">
        <v>74</v>
      </c>
      <c r="C24" s="53" t="s">
        <v>72</v>
      </c>
      <c r="D24" s="54">
        <v>0.5534</v>
      </c>
      <c r="E24" s="55"/>
      <c r="F24" s="53">
        <v>21</v>
      </c>
      <c r="G24" s="53">
        <v>23</v>
      </c>
      <c r="H24" s="53">
        <v>1.5579999685287476</v>
      </c>
      <c r="I24" s="21">
        <v>1.57</v>
      </c>
      <c r="J24" s="21">
        <v>1.75</v>
      </c>
      <c r="K24" s="63" t="s">
        <v>134</v>
      </c>
      <c r="L24" s="19">
        <v>7</v>
      </c>
      <c r="M24" s="62" t="s">
        <v>117</v>
      </c>
      <c r="N24" s="27" t="str" cm="1">
        <f t="array" aca="1" ref="N24" ca="1">IF(INDIRECT("M" &amp; ROW())="x", INDIRECT("B" &amp; ROW()) &amp; IF(INDIRECT("E" &amp; ROW())="x", " in 2", " in 3"), "")</f>
        <v>Tommy Paul in 3</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19"/>
      <c r="C30" s="19"/>
      <c r="D30" s="19"/>
      <c r="E30" s="20"/>
      <c r="F30" s="19"/>
      <c r="G30" s="19"/>
      <c r="H30" s="19"/>
      <c r="I30" s="21"/>
      <c r="J30" s="21"/>
      <c r="K30" s="12"/>
      <c r="L30" s="19"/>
      <c r="M30" s="19"/>
      <c r="N30" s="27" t="str" cm="1">
        <f t="array" aca="1" ref="N30" ca="1">IF(INDIRECT("M" &amp; ROW())="x", INDIRECT("B" &amp; ROW()) &amp; IF(INDIRECT("E" &amp; ROW())="x", " in 2", " in 3"), "")</f>
        <v/>
      </c>
    </row>
    <row r="31" spans="1:14" x14ac:dyDescent="0.3">
      <c r="A31" s="9"/>
      <c r="B31" s="19"/>
      <c r="C31" s="19"/>
      <c r="D31" s="19"/>
      <c r="E31" s="20"/>
      <c r="F31" s="19"/>
      <c r="G31" s="19"/>
      <c r="H31" s="19"/>
      <c r="I31" s="21"/>
      <c r="J31" s="21"/>
      <c r="K31" s="12"/>
      <c r="L31" s="19"/>
      <c r="M31" s="19"/>
      <c r="N31" s="27" t="str" cm="1">
        <f t="array" aca="1" ref="N31" ca="1">IF(INDIRECT("M" &amp; ROW())="x", INDIRECT("B" &amp; ROW()) &amp; IF(INDIRECT("E" &amp; ROW())="x", " in 2", " in 3"), "")</f>
        <v/>
      </c>
    </row>
    <row r="32" spans="1:14" x14ac:dyDescent="0.3">
      <c r="A32" s="9"/>
      <c r="B32" s="19"/>
      <c r="C32" s="19"/>
      <c r="D32" s="19"/>
      <c r="E32" s="20"/>
      <c r="F32" s="19"/>
      <c r="G32" s="19"/>
      <c r="H32" s="19"/>
      <c r="I32" s="21"/>
      <c r="J32" s="21"/>
      <c r="K32" s="12"/>
      <c r="L32" s="19"/>
      <c r="M32" s="19"/>
      <c r="N32" s="27" t="str" cm="1">
        <f t="array" aca="1" ref="N32" ca="1">IF(INDIRECT("M" &amp; ROW())="x", INDIRECT("B" &amp; ROW()) &amp; IF(INDIRECT("E" &amp; ROW())="x", " in 2", " in 3"), "")</f>
        <v/>
      </c>
    </row>
    <row r="33" spans="1:14" x14ac:dyDescent="0.3">
      <c r="A33" s="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13:H24">
    <sortCondition ref="A13:A2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K7" sqref="K7"/>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4" t="s">
        <v>126</v>
      </c>
    </row>
    <row r="7" spans="1:14" x14ac:dyDescent="0.3">
      <c r="A7" s="57" t="s">
        <v>93</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49">
        <v>1</v>
      </c>
      <c r="B9" s="60" t="s">
        <v>100</v>
      </c>
      <c r="C9" s="49" t="s">
        <v>72</v>
      </c>
      <c r="D9" s="51">
        <v>0.36430000000000001</v>
      </c>
      <c r="E9" s="49"/>
      <c r="F9" s="49">
        <v>16</v>
      </c>
      <c r="G9" s="49">
        <v>30</v>
      </c>
      <c r="H9" s="49">
        <v>1.5149999856948853</v>
      </c>
      <c r="I9" s="21">
        <v>1.53</v>
      </c>
      <c r="J9" s="21">
        <v>1.65</v>
      </c>
      <c r="K9" s="56">
        <v>0.66666666666666663</v>
      </c>
      <c r="L9" s="19"/>
      <c r="M9" s="62" t="s">
        <v>117</v>
      </c>
      <c r="N9" s="27" t="str" cm="1">
        <f t="array" aca="1" ref="N9" ca="1">IF(INDIRECT("M" &amp; ROW())="x", INDIRECT("B" &amp; ROW()) &amp; IF(INDIRECT("E" &amp; ROW())="x", " in 2", " in 3"), "")</f>
        <v>Iva Jovic in 3</v>
      </c>
    </row>
    <row r="10" spans="1:14" ht="202.8" x14ac:dyDescent="0.3">
      <c r="A10" s="53"/>
      <c r="B10" s="59" t="s">
        <v>101</v>
      </c>
      <c r="C10" s="53" t="s">
        <v>102</v>
      </c>
      <c r="D10" s="54">
        <v>0.63570000000000004</v>
      </c>
      <c r="E10" s="53" t="s">
        <v>117</v>
      </c>
      <c r="F10" s="53">
        <v>89</v>
      </c>
      <c r="G10" s="53">
        <v>140</v>
      </c>
      <c r="H10" s="53">
        <v>2.7100000381469727</v>
      </c>
      <c r="I10" s="21"/>
      <c r="J10" s="21"/>
      <c r="K10" s="63" t="s">
        <v>118</v>
      </c>
      <c r="L10" s="19">
        <v>7</v>
      </c>
      <c r="M10" s="19"/>
      <c r="N10" s="27" t="str" cm="1">
        <f t="array" aca="1" ref="N10" ca="1">IF(INDIRECT("M" &amp; ROW())="x", INDIRECT("B" &amp; ROW()) &amp; IF(INDIRECT("E" &amp; ROW())="x", " in 2", " in 3"), "")</f>
        <v/>
      </c>
    </row>
    <row r="11" spans="1:14" x14ac:dyDescent="0.3">
      <c r="A11" s="49">
        <v>2</v>
      </c>
      <c r="B11" s="58" t="s">
        <v>114</v>
      </c>
      <c r="C11" s="49" t="s">
        <v>72</v>
      </c>
      <c r="D11" s="51">
        <v>0.2175</v>
      </c>
      <c r="E11" s="49"/>
      <c r="F11" s="49">
        <v>31</v>
      </c>
      <c r="G11" s="49">
        <v>38</v>
      </c>
      <c r="H11" s="49">
        <v>5.4600000381469727</v>
      </c>
      <c r="I11" s="21"/>
      <c r="J11" s="21"/>
      <c r="K11" s="12"/>
      <c r="L11" s="19"/>
      <c r="M11" s="19"/>
      <c r="N11" s="27" t="str" cm="1">
        <f t="array" aca="1" ref="N11" ca="1">IF(INDIRECT("M" &amp; ROW())="x", INDIRECT("B" &amp; ROW()) &amp; IF(INDIRECT("E" &amp; ROW())="x", " in 2", " in 3"), "")</f>
        <v/>
      </c>
    </row>
    <row r="12" spans="1:14" ht="249.6" x14ac:dyDescent="0.3">
      <c r="A12" s="53"/>
      <c r="B12" s="61" t="s">
        <v>115</v>
      </c>
      <c r="C12" s="53" t="s">
        <v>116</v>
      </c>
      <c r="D12" s="54">
        <v>0.78249999999999997</v>
      </c>
      <c r="E12" s="53" t="s">
        <v>117</v>
      </c>
      <c r="F12" s="53">
        <v>2</v>
      </c>
      <c r="G12" s="53">
        <v>5</v>
      </c>
      <c r="H12" s="53">
        <v>1.1820000410079956</v>
      </c>
      <c r="I12" s="21">
        <v>1.18</v>
      </c>
      <c r="J12" s="21">
        <v>1.2</v>
      </c>
      <c r="K12" s="63" t="s">
        <v>119</v>
      </c>
      <c r="L12" s="19">
        <v>8</v>
      </c>
      <c r="M12" s="62" t="s">
        <v>117</v>
      </c>
      <c r="N12" s="27" t="str" cm="1">
        <f t="array" aca="1" ref="N12" ca="1">IF(INDIRECT("M" &amp; ROW())="x", INDIRECT("B" &amp; ROW()) &amp; IF(INDIRECT("E" &amp; ROW())="x", " in 2", " in 3"), "")</f>
        <v>Elena Rybakina in 2</v>
      </c>
    </row>
    <row r="13" spans="1:14" x14ac:dyDescent="0.3">
      <c r="A13" s="49">
        <v>3</v>
      </c>
      <c r="B13" s="60" t="s">
        <v>106</v>
      </c>
      <c r="C13" s="49" t="s">
        <v>102</v>
      </c>
      <c r="D13" s="51">
        <v>0.82530000000000003</v>
      </c>
      <c r="E13" s="49" t="s">
        <v>117</v>
      </c>
      <c r="F13" s="49">
        <v>5</v>
      </c>
      <c r="G13" s="49">
        <v>7</v>
      </c>
      <c r="H13" s="49">
        <v>1.36</v>
      </c>
      <c r="I13" s="21">
        <v>1.34</v>
      </c>
      <c r="J13" s="21">
        <v>1.45</v>
      </c>
      <c r="K13" s="12"/>
      <c r="L13" s="19"/>
      <c r="M13" s="62" t="s">
        <v>117</v>
      </c>
      <c r="N13" s="27" t="str" cm="1">
        <f t="array" aca="1" ref="N13" ca="1">IF(INDIRECT("M" &amp; ROW())="x", INDIRECT("B" &amp; ROW()) &amp; IF(INDIRECT("E" &amp; ROW())="x", " in 2", " in 3"), "")</f>
        <v>Mirra Andreeva in 2</v>
      </c>
    </row>
    <row r="14" spans="1:14" ht="265.2" x14ac:dyDescent="0.3">
      <c r="A14" s="53"/>
      <c r="B14" s="59" t="s">
        <v>107</v>
      </c>
      <c r="C14" s="53" t="s">
        <v>108</v>
      </c>
      <c r="D14" s="54">
        <v>0.17469999999999999</v>
      </c>
      <c r="E14" s="53"/>
      <c r="F14" s="53">
        <v>34</v>
      </c>
      <c r="G14" s="53">
        <v>16</v>
      </c>
      <c r="H14" s="53">
        <v>3.2</v>
      </c>
      <c r="I14" s="21"/>
      <c r="J14" s="21"/>
      <c r="K14" s="63" t="s">
        <v>120</v>
      </c>
      <c r="L14" s="19">
        <v>7.5</v>
      </c>
      <c r="M14" s="19"/>
      <c r="N14" s="27" t="str" cm="1">
        <f t="array" aca="1" ref="N14" ca="1">IF(INDIRECT("M" &amp; ROW())="x", INDIRECT("B" &amp; ROW()) &amp; IF(INDIRECT("E" &amp; ROW())="x", " in 2", " in 3"), "")</f>
        <v/>
      </c>
    </row>
    <row r="15" spans="1:14" x14ac:dyDescent="0.3">
      <c r="A15" s="49">
        <v>4</v>
      </c>
      <c r="B15" s="58" t="s">
        <v>112</v>
      </c>
      <c r="C15" s="49" t="s">
        <v>76</v>
      </c>
      <c r="D15" s="51">
        <v>0.21940000000000001</v>
      </c>
      <c r="E15" s="49"/>
      <c r="F15" s="49">
        <v>75</v>
      </c>
      <c r="G15" s="49">
        <v>27</v>
      </c>
      <c r="H15" s="49">
        <v>2.75</v>
      </c>
      <c r="I15" s="21"/>
      <c r="J15" s="21"/>
      <c r="K15" s="12"/>
      <c r="L15" s="19"/>
      <c r="M15" s="19"/>
      <c r="N15" s="27" t="str" cm="1">
        <f t="array" aca="1" ref="N15" ca="1">IF(INDIRECT("M" &amp; ROW())="x", INDIRECT("B" &amp; ROW()) &amp; IF(INDIRECT("E" &amp; ROW())="x", " in 2", " in 3"), "")</f>
        <v/>
      </c>
    </row>
    <row r="16" spans="1:14" ht="249.6" x14ac:dyDescent="0.3">
      <c r="A16" s="53"/>
      <c r="B16" s="61" t="s">
        <v>113</v>
      </c>
      <c r="C16" s="53" t="s">
        <v>102</v>
      </c>
      <c r="D16" s="54">
        <v>0.78059999999999996</v>
      </c>
      <c r="E16" s="53" t="s">
        <v>117</v>
      </c>
      <c r="F16" s="53">
        <v>55</v>
      </c>
      <c r="G16" s="53">
        <v>36</v>
      </c>
      <c r="H16" s="53">
        <v>1.44</v>
      </c>
      <c r="I16" s="21">
        <v>1.41</v>
      </c>
      <c r="J16" s="21">
        <v>1.45</v>
      </c>
      <c r="K16" s="63" t="s">
        <v>121</v>
      </c>
      <c r="L16" s="19">
        <v>7.5</v>
      </c>
      <c r="M16" s="62" t="s">
        <v>117</v>
      </c>
      <c r="N16" s="27" t="str" cm="1">
        <f t="array" aca="1" ref="N16" ca="1">IF(INDIRECT("M" &amp; ROW())="x", INDIRECT("B" &amp; ROW()) &amp; IF(INDIRECT("E" &amp; ROW())="x", " in 2", " in 3"), "")</f>
        <v>Liudmila Samsonova in 2</v>
      </c>
    </row>
    <row r="17" spans="1:14" x14ac:dyDescent="0.3">
      <c r="A17" s="49">
        <v>5</v>
      </c>
      <c r="B17" s="58" t="s">
        <v>109</v>
      </c>
      <c r="C17" s="49" t="s">
        <v>91</v>
      </c>
      <c r="D17" s="51">
        <v>0.37069999999999997</v>
      </c>
      <c r="E17" s="49"/>
      <c r="F17" s="49">
        <v>24</v>
      </c>
      <c r="G17" s="49">
        <v>35</v>
      </c>
      <c r="H17" s="49">
        <v>2.75</v>
      </c>
      <c r="I17" s="21"/>
      <c r="J17" s="21"/>
      <c r="K17" s="12"/>
      <c r="L17" s="19"/>
      <c r="M17" s="19"/>
      <c r="N17" s="27" t="str" cm="1">
        <f t="array" aca="1" ref="N17" ca="1">IF(INDIRECT("M" &amp; ROW())="x", INDIRECT("B" &amp; ROW()) &amp; IF(INDIRECT("E" &amp; ROW())="x", " in 2", " in 3"), "")</f>
        <v/>
      </c>
    </row>
    <row r="18" spans="1:14" ht="296.39999999999998" x14ac:dyDescent="0.3">
      <c r="A18" s="53"/>
      <c r="B18" s="61" t="s">
        <v>110</v>
      </c>
      <c r="C18" s="53" t="s">
        <v>111</v>
      </c>
      <c r="D18" s="54">
        <v>0.62929999999999997</v>
      </c>
      <c r="E18" s="53" t="s">
        <v>117</v>
      </c>
      <c r="F18" s="53">
        <v>13</v>
      </c>
      <c r="G18" s="53">
        <v>13</v>
      </c>
      <c r="H18" s="53">
        <v>1.44</v>
      </c>
      <c r="I18" s="21">
        <v>1.42</v>
      </c>
      <c r="J18" s="21">
        <v>1.5</v>
      </c>
      <c r="K18" s="63" t="s">
        <v>122</v>
      </c>
      <c r="L18" s="19">
        <v>7</v>
      </c>
      <c r="M18" s="62" t="s">
        <v>117</v>
      </c>
      <c r="N18" s="27" t="str" cm="1">
        <f t="array" aca="1" ref="N18" ca="1">IF(INDIRECT("M" &amp; ROW())="x", INDIRECT("B" &amp; ROW()) &amp; IF(INDIRECT("E" &amp; ROW())="x", " in 2", " in 3"), "")</f>
        <v>Naomi Osaka in 2</v>
      </c>
    </row>
    <row r="19" spans="1:14" x14ac:dyDescent="0.3">
      <c r="A19" s="49">
        <v>6</v>
      </c>
      <c r="B19" s="58" t="s">
        <v>97</v>
      </c>
      <c r="C19" s="49" t="s">
        <v>72</v>
      </c>
      <c r="D19" s="51">
        <v>0.23480000000000001</v>
      </c>
      <c r="E19" s="49" t="s">
        <v>117</v>
      </c>
      <c r="F19" s="49">
        <v>110</v>
      </c>
      <c r="G19" s="49">
        <v>69</v>
      </c>
      <c r="H19" s="49">
        <v>3.4700000286102295</v>
      </c>
      <c r="I19" s="21"/>
      <c r="J19" s="21"/>
      <c r="K19" s="12"/>
      <c r="L19" s="19"/>
      <c r="M19" s="19"/>
      <c r="N19" s="27" t="str" cm="1">
        <f t="array" aca="1" ref="N19" ca="1">IF(INDIRECT("M" &amp; ROW())="x", INDIRECT("B" &amp; ROW()) &amp; IF(INDIRECT("E" &amp; ROW())="x", " in 2", " in 3"), "")</f>
        <v/>
      </c>
    </row>
    <row r="20" spans="1:14" ht="265.2" x14ac:dyDescent="0.3">
      <c r="A20" s="53"/>
      <c r="B20" s="61" t="s">
        <v>98</v>
      </c>
      <c r="C20" s="53" t="s">
        <v>99</v>
      </c>
      <c r="D20" s="54">
        <v>0.76519999999999999</v>
      </c>
      <c r="E20" s="53"/>
      <c r="F20" s="53">
        <v>14</v>
      </c>
      <c r="G20" s="53">
        <v>10</v>
      </c>
      <c r="H20" s="53">
        <v>1.3489999771118164</v>
      </c>
      <c r="I20" s="21">
        <v>1.37</v>
      </c>
      <c r="J20" s="21">
        <v>1.7</v>
      </c>
      <c r="K20" s="63" t="s">
        <v>123</v>
      </c>
      <c r="L20" s="19">
        <v>6.5</v>
      </c>
      <c r="M20" s="62" t="s">
        <v>117</v>
      </c>
      <c r="N20" s="27" t="str" cm="1">
        <f t="array" aca="1" ref="N20" ca="1">IF(INDIRECT("M" &amp; ROW())="x", INDIRECT("B" &amp; ROW()) &amp; IF(INDIRECT("E" &amp; ROW())="x", " in 2", " in 3"), "")</f>
        <v>Belinda Bencic in 3</v>
      </c>
    </row>
    <row r="21" spans="1:14" x14ac:dyDescent="0.3">
      <c r="A21" s="49">
        <v>7</v>
      </c>
      <c r="B21" s="58" t="s">
        <v>103</v>
      </c>
      <c r="C21" s="49" t="s">
        <v>104</v>
      </c>
      <c r="D21" s="51">
        <v>0.22370000000000001</v>
      </c>
      <c r="E21" s="49" t="s">
        <v>117</v>
      </c>
      <c r="F21" s="49">
        <v>33</v>
      </c>
      <c r="G21" s="49">
        <v>59</v>
      </c>
      <c r="H21" s="49">
        <v>3.75</v>
      </c>
      <c r="I21" s="21"/>
      <c r="J21" s="21"/>
      <c r="K21" s="12"/>
      <c r="L21" s="19"/>
      <c r="M21" s="19"/>
      <c r="N21" s="27" t="str" cm="1">
        <f t="array" aca="1" ref="N21" ca="1">IF(INDIRECT("M" &amp; ROW())="x", INDIRECT("B" &amp; ROW()) &amp; IF(INDIRECT("E" &amp; ROW())="x", " in 2", " in 3"), "")</f>
        <v/>
      </c>
    </row>
    <row r="22" spans="1:14" ht="327.60000000000002" x14ac:dyDescent="0.3">
      <c r="A22" s="53"/>
      <c r="B22" s="61" t="s">
        <v>105</v>
      </c>
      <c r="C22" s="53" t="s">
        <v>72</v>
      </c>
      <c r="D22" s="54">
        <v>0.77629999999999999</v>
      </c>
      <c r="E22" s="53"/>
      <c r="F22" s="53">
        <v>4</v>
      </c>
      <c r="G22" s="53">
        <v>8</v>
      </c>
      <c r="H22" s="53">
        <v>1.29</v>
      </c>
      <c r="I22" s="21">
        <v>1.28</v>
      </c>
      <c r="J22" s="21">
        <v>1.45</v>
      </c>
      <c r="K22" s="63" t="s">
        <v>124</v>
      </c>
      <c r="L22" s="19">
        <v>7</v>
      </c>
      <c r="M22" s="62" t="s">
        <v>117</v>
      </c>
      <c r="N22" s="27" t="str" cm="1">
        <f t="array" aca="1" ref="N22" ca="1">IF(INDIRECT("M" &amp; ROW())="x", INDIRECT("B" &amp; ROW()) &amp; IF(INDIRECT("E" &amp; ROW())="x", " in 2", " in 3"), "")</f>
        <v>Cori Gauff in 3</v>
      </c>
    </row>
    <row r="23" spans="1:14" x14ac:dyDescent="0.3">
      <c r="A23" s="49">
        <v>8</v>
      </c>
      <c r="B23" s="58" t="s">
        <v>94</v>
      </c>
      <c r="C23" s="49" t="s">
        <v>72</v>
      </c>
      <c r="D23" s="51">
        <v>0.31979999999999997</v>
      </c>
      <c r="E23" s="49"/>
      <c r="F23" s="49">
        <v>70</v>
      </c>
      <c r="G23" s="49">
        <v>83</v>
      </c>
      <c r="H23" s="49">
        <v>3.0499999523162842</v>
      </c>
      <c r="I23" s="21"/>
      <c r="J23" s="21"/>
      <c r="K23" s="12"/>
      <c r="L23" s="19"/>
      <c r="M23" s="19"/>
      <c r="N23" s="27" t="str" cm="1">
        <f t="array" aca="1" ref="N23" ca="1">IF(INDIRECT("M" &amp; ROW())="x", INDIRECT("B" &amp; ROW()) &amp; IF(INDIRECT("E" &amp; ROW())="x", " in 2", " in 3"), "")</f>
        <v/>
      </c>
    </row>
    <row r="24" spans="1:14" ht="234" x14ac:dyDescent="0.3">
      <c r="A24" s="53"/>
      <c r="B24" s="61" t="s">
        <v>95</v>
      </c>
      <c r="C24" s="53" t="s">
        <v>96</v>
      </c>
      <c r="D24" s="54">
        <v>0.68020000000000003</v>
      </c>
      <c r="E24" s="53" t="s">
        <v>117</v>
      </c>
      <c r="F24" s="53">
        <v>20</v>
      </c>
      <c r="G24" s="53">
        <v>42</v>
      </c>
      <c r="H24" s="53">
        <v>1.4249999523162842</v>
      </c>
      <c r="I24" s="21">
        <v>1.44</v>
      </c>
      <c r="J24" s="21">
        <v>1.6</v>
      </c>
      <c r="K24" s="63" t="s">
        <v>125</v>
      </c>
      <c r="L24" s="19">
        <v>7.5</v>
      </c>
      <c r="M24" s="62" t="s">
        <v>117</v>
      </c>
      <c r="N24" s="27" t="str" cm="1">
        <f t="array" aca="1" ref="N24" ca="1">IF(INDIRECT("M" &amp; ROW())="x", INDIRECT("B" &amp; ROW()) &amp; IF(INDIRECT("E" &amp; ROW())="x", " in 2", " in 3"), "")</f>
        <v>Alexandra Eala in 2</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11"/>
      <c r="J30" s="1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11"/>
      <c r="J31" s="1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11"/>
      <c r="J32" s="1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11"/>
      <c r="J33" s="1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11"/>
      <c r="J34" s="1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11"/>
      <c r="J35" s="1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11"/>
      <c r="J36" s="1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11"/>
      <c r="J37" s="1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11"/>
      <c r="J38" s="1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11"/>
      <c r="J39" s="1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11"/>
      <c r="J40" s="1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11"/>
      <c r="J41" s="1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11"/>
      <c r="J42" s="1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11"/>
      <c r="J43" s="1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11"/>
      <c r="J44" s="1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11"/>
      <c r="J45" s="1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11"/>
      <c r="J46" s="1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11"/>
      <c r="J47" s="1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11"/>
      <c r="J48" s="1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11"/>
      <c r="J49" s="1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11"/>
      <c r="J50" s="1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row>
    <row r="124" spans="1:14" x14ac:dyDescent="0.3">
      <c r="A124" s="9"/>
      <c r="B124" s="9"/>
      <c r="C124" s="9"/>
      <c r="D124" s="9"/>
      <c r="E124" s="10"/>
      <c r="F124" s="9"/>
      <c r="G124" s="9"/>
      <c r="H124" s="9"/>
      <c r="I124" s="11"/>
      <c r="J124" s="11"/>
      <c r="K124" s="12"/>
      <c r="L124" s="9"/>
      <c r="M124" s="9"/>
      <c r="N124" s="27"/>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t="str">
        <f t="shared" ref="N206:N235" si="0">SUBSTITUTE(O206, "x",B206)</f>
        <v/>
      </c>
    </row>
    <row r="207" spans="1:14" x14ac:dyDescent="0.3">
      <c r="A207" s="9"/>
      <c r="B207" s="9"/>
      <c r="C207" s="9"/>
      <c r="D207" s="9"/>
      <c r="E207" s="10"/>
      <c r="F207" s="9"/>
      <c r="G207" s="9"/>
      <c r="H207" s="9"/>
      <c r="I207" s="11"/>
      <c r="J207" s="11"/>
      <c r="K207" s="12"/>
      <c r="L207" s="9"/>
      <c r="M207" s="9"/>
      <c r="N207" s="27" t="str">
        <f t="shared" si="0"/>
        <v/>
      </c>
    </row>
    <row r="208" spans="1:14" x14ac:dyDescent="0.3">
      <c r="A208" s="9"/>
      <c r="B208" s="9"/>
      <c r="C208" s="9"/>
      <c r="D208" s="9"/>
      <c r="E208" s="10"/>
      <c r="F208" s="9"/>
      <c r="G208" s="9"/>
      <c r="H208" s="9"/>
      <c r="I208" s="11"/>
      <c r="J208" s="11"/>
      <c r="K208" s="12"/>
      <c r="L208" s="9"/>
      <c r="M208" s="9"/>
      <c r="N208" s="27" t="str">
        <f t="shared" si="0"/>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9:H24">
    <sortCondition ref="A9:A24"/>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36"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2026-08-07T08:11:55Z</dcterms:modified>
</cp:coreProperties>
</file>